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480" yWindow="45" windowWidth="15195" windowHeight="9720" activeTab="0"/>
  </bookViews>
  <sheets>
    <sheet name="BARAHESABI A4" sheetId="1" r:id="rId1"/>
    <sheet name="BARA HESABI" sheetId="2" r:id="rId2"/>
  </sheets>
  <definedNames/>
  <calcPr fullCalcOnLoad="1"/>
</workbook>
</file>

<file path=xl/sharedStrings.xml><?xml version="1.0" encoding="utf-8"?>
<sst xmlns="http://schemas.openxmlformats.org/spreadsheetml/2006/main" count="214" uniqueCount="55">
  <si>
    <t>SKP TİPİ</t>
  </si>
  <si>
    <t>6   mm2</t>
  </si>
  <si>
    <t xml:space="preserve">120 mm2 </t>
  </si>
  <si>
    <t xml:space="preserve">150 mm2 </t>
  </si>
  <si>
    <t xml:space="preserve">185 mm2 </t>
  </si>
  <si>
    <t>240 mm2</t>
  </si>
  <si>
    <t xml:space="preserve">95   mm2 </t>
  </si>
  <si>
    <t xml:space="preserve">70   mm2 </t>
  </si>
  <si>
    <t xml:space="preserve">50   mm2 </t>
  </si>
  <si>
    <t xml:space="preserve">35   mm2 </t>
  </si>
  <si>
    <t>25   mm2</t>
  </si>
  <si>
    <t xml:space="preserve">16   mm2 </t>
  </si>
  <si>
    <t xml:space="preserve">10   mm2 </t>
  </si>
  <si>
    <t>SKP No</t>
  </si>
  <si>
    <t>mm/SKP</t>
  </si>
  <si>
    <t>Σvida payı</t>
  </si>
  <si>
    <t>mm/Vida payı</t>
  </si>
  <si>
    <t>düz bara kenar payı</t>
  </si>
  <si>
    <t>izolatörlü bara kenar payı</t>
  </si>
  <si>
    <t xml:space="preserve">İzolatörlü bara boyu </t>
  </si>
  <si>
    <t>Düz bara boyu</t>
  </si>
  <si>
    <t>Toplamlar</t>
  </si>
  <si>
    <t>SKP alan boyu</t>
  </si>
  <si>
    <t>SKP TİPLERİNE GÖRE BARA HESABI</t>
  </si>
  <si>
    <t>SKP SAYISINA GÖRE BARA HESABI</t>
  </si>
  <si>
    <t>Max. 50 mm2 ise</t>
  </si>
  <si>
    <t>Max.70mm2 ise</t>
  </si>
  <si>
    <t>Max. 95 mm2 ise</t>
  </si>
  <si>
    <t>Max 120 mm2 ise</t>
  </si>
  <si>
    <t>Max. 240 mm2 ise</t>
  </si>
  <si>
    <t>Max. 150 mm2 ise</t>
  </si>
  <si>
    <t>20X3</t>
  </si>
  <si>
    <t>25X3</t>
  </si>
  <si>
    <t>30X3</t>
  </si>
  <si>
    <t>30X5</t>
  </si>
  <si>
    <t>40X3</t>
  </si>
  <si>
    <t>40X5</t>
  </si>
  <si>
    <t>60X5</t>
  </si>
  <si>
    <t>DÜZ BARA</t>
  </si>
  <si>
    <t>İZOLATÖRLÜ BARA</t>
  </si>
  <si>
    <t>30 mm</t>
  </si>
  <si>
    <t>VİDALAR ARASI MESAFE</t>
  </si>
  <si>
    <t>32 mm</t>
  </si>
  <si>
    <t>34 mm</t>
  </si>
  <si>
    <t>40 mm</t>
  </si>
  <si>
    <t>42 mm</t>
  </si>
  <si>
    <t>46 mm</t>
  </si>
  <si>
    <t>SEÇİLEBİLECEK BARALAR</t>
  </si>
  <si>
    <r>
      <t xml:space="preserve"> </t>
    </r>
    <r>
      <rPr>
        <b/>
        <sz val="10"/>
        <rFont val="Arial"/>
        <family val="2"/>
      </rPr>
      <t>Σm</t>
    </r>
    <r>
      <rPr>
        <b/>
        <sz val="10"/>
        <rFont val="Arial Tur"/>
        <family val="0"/>
      </rPr>
      <t>m/SKP</t>
    </r>
  </si>
  <si>
    <t>25X3/30X3</t>
  </si>
  <si>
    <t>30X5/40X3</t>
  </si>
  <si>
    <t>mm</t>
  </si>
  <si>
    <t>RADSAN SKP TİPLERİNE GÖRE BARA HESABI</t>
  </si>
  <si>
    <t>RADSAN</t>
  </si>
  <si>
    <t>RADSAN - SKP SAYISINA GÖRE BARA HESABI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</si>
</sst>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 Tur"/>
      <family val="0"/>
    </font>
    <font>
      <b/>
      <sz val="10"/>
      <color indexed="9"/>
      <name val="Arial Tur"/>
      <family val="0"/>
    </font>
    <font>
      <b/>
      <sz val="10"/>
      <name val="Arial"/>
      <family val="2"/>
    </font>
    <font>
      <b/>
      <sz val="9"/>
      <name val="Arial Tur"/>
      <family val="0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Tur"/>
      <family val="0"/>
    </font>
    <font>
      <b/>
      <sz val="2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0" fontId="0" fillId="37" borderId="32" xfId="0" applyFill="1" applyBorder="1" applyAlignment="1" applyProtection="1">
      <alignment/>
      <protection locked="0"/>
    </xf>
    <xf numFmtId="0" fontId="0" fillId="37" borderId="33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34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7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0" fontId="4" fillId="0" borderId="38" xfId="0" applyFont="1" applyBorder="1" applyAlignment="1" applyProtection="1">
      <alignment horizontal="center" vertical="distributed"/>
      <protection locked="0"/>
    </xf>
    <xf numFmtId="0" fontId="4" fillId="0" borderId="39" xfId="0" applyFont="1" applyBorder="1" applyAlignment="1" applyProtection="1">
      <alignment horizontal="center" vertical="distributed"/>
      <protection locked="0"/>
    </xf>
    <xf numFmtId="0" fontId="4" fillId="0" borderId="40" xfId="0" applyFont="1" applyBorder="1" applyAlignment="1" applyProtection="1">
      <alignment horizontal="center" vertical="distributed"/>
      <protection locked="0"/>
    </xf>
    <xf numFmtId="0" fontId="4" fillId="0" borderId="41" xfId="0" applyFont="1" applyBorder="1" applyAlignment="1" applyProtection="1">
      <alignment horizontal="center" vertical="distributed"/>
      <protection locked="0"/>
    </xf>
    <xf numFmtId="0" fontId="4" fillId="0" borderId="42" xfId="0" applyFont="1" applyBorder="1" applyAlignment="1" applyProtection="1">
      <alignment horizontal="center" vertical="distributed"/>
      <protection locked="0"/>
    </xf>
    <xf numFmtId="0" fontId="4" fillId="0" borderId="43" xfId="0" applyFont="1" applyBorder="1" applyAlignment="1" applyProtection="1">
      <alignment horizontal="center" vertical="distributed"/>
      <protection locked="0"/>
    </xf>
    <xf numFmtId="0" fontId="4" fillId="0" borderId="36" xfId="0" applyFont="1" applyBorder="1" applyAlignment="1" applyProtection="1">
      <alignment horizontal="center" vertical="distributed"/>
      <protection locked="0"/>
    </xf>
    <xf numFmtId="0" fontId="4" fillId="0" borderId="28" xfId="0" applyFont="1" applyBorder="1" applyAlignment="1" applyProtection="1">
      <alignment vertical="distributed"/>
      <protection locked="0"/>
    </xf>
    <xf numFmtId="0" fontId="4" fillId="0" borderId="30" xfId="0" applyFont="1" applyBorder="1" applyAlignment="1" applyProtection="1">
      <alignment vertical="distributed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 locked="0"/>
    </xf>
    <xf numFmtId="0" fontId="4" fillId="38" borderId="27" xfId="0" applyFont="1" applyFill="1" applyBorder="1" applyAlignment="1" applyProtection="1">
      <alignment horizontal="center"/>
      <protection/>
    </xf>
    <xf numFmtId="0" fontId="4" fillId="38" borderId="14" xfId="0" applyFont="1" applyFill="1" applyBorder="1" applyAlignment="1" applyProtection="1">
      <alignment horizontal="center"/>
      <protection/>
    </xf>
    <xf numFmtId="0" fontId="4" fillId="38" borderId="47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5" fillId="39" borderId="47" xfId="0" applyFont="1" applyFill="1" applyBorder="1" applyAlignment="1" applyProtection="1">
      <alignment horizontal="center"/>
      <protection/>
    </xf>
    <xf numFmtId="0" fontId="5" fillId="39" borderId="12" xfId="0" applyFont="1" applyFill="1" applyBorder="1" applyAlignment="1" applyProtection="1">
      <alignment horizontal="center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 vertical="distributed"/>
      <protection/>
    </xf>
    <xf numFmtId="0" fontId="4" fillId="0" borderId="50" xfId="0" applyFont="1" applyBorder="1" applyAlignment="1" applyProtection="1">
      <alignment horizontal="center" vertical="distributed"/>
      <protection/>
    </xf>
    <xf numFmtId="0" fontId="4" fillId="0" borderId="39" xfId="0" applyFont="1" applyBorder="1" applyAlignment="1" applyProtection="1">
      <alignment horizontal="center" vertical="distributed"/>
      <protection/>
    </xf>
    <xf numFmtId="0" fontId="4" fillId="0" borderId="40" xfId="0" applyFont="1" applyBorder="1" applyAlignment="1" applyProtection="1">
      <alignment horizontal="center" vertical="distributed"/>
      <protection/>
    </xf>
    <xf numFmtId="0" fontId="8" fillId="33" borderId="51" xfId="0" applyFont="1" applyFill="1" applyBorder="1" applyAlignment="1" applyProtection="1">
      <alignment horizontal="center" vertical="distributed"/>
      <protection/>
    </xf>
    <xf numFmtId="0" fontId="8" fillId="33" borderId="52" xfId="0" applyFont="1" applyFill="1" applyBorder="1" applyAlignment="1" applyProtection="1">
      <alignment horizontal="center" vertical="distributed"/>
      <protection/>
    </xf>
    <xf numFmtId="0" fontId="8" fillId="33" borderId="18" xfId="0" applyFont="1" applyFill="1" applyBorder="1" applyAlignment="1" applyProtection="1">
      <alignment horizontal="center" vertical="distributed"/>
      <protection/>
    </xf>
    <xf numFmtId="0" fontId="8" fillId="33" borderId="53" xfId="0" applyFont="1" applyFill="1" applyBorder="1" applyAlignment="1" applyProtection="1">
      <alignment horizontal="center" vertical="distributed"/>
      <protection/>
    </xf>
    <xf numFmtId="0" fontId="8" fillId="33" borderId="49" xfId="0" applyFont="1" applyFill="1" applyBorder="1" applyAlignment="1" applyProtection="1">
      <alignment horizontal="center" vertical="distributed"/>
      <protection/>
    </xf>
    <xf numFmtId="0" fontId="8" fillId="33" borderId="50" xfId="0" applyFont="1" applyFill="1" applyBorder="1" applyAlignment="1" applyProtection="1">
      <alignment horizontal="center" vertical="distributed"/>
      <protection/>
    </xf>
    <xf numFmtId="0" fontId="8" fillId="34" borderId="17" xfId="0" applyFont="1" applyFill="1" applyBorder="1" applyAlignment="1" applyProtection="1">
      <alignment horizontal="center" vertical="distributed"/>
      <protection/>
    </xf>
    <xf numFmtId="0" fontId="8" fillId="34" borderId="54" xfId="0" applyFont="1" applyFill="1" applyBorder="1" applyAlignment="1" applyProtection="1">
      <alignment horizontal="center" vertical="distributed"/>
      <protection/>
    </xf>
    <xf numFmtId="0" fontId="8" fillId="34" borderId="18" xfId="0" applyFont="1" applyFill="1" applyBorder="1" applyAlignment="1" applyProtection="1">
      <alignment horizontal="center" vertical="distributed"/>
      <protection/>
    </xf>
    <xf numFmtId="0" fontId="8" fillId="34" borderId="53" xfId="0" applyFont="1" applyFill="1" applyBorder="1" applyAlignment="1" applyProtection="1">
      <alignment horizontal="center" vertical="distributed"/>
      <protection/>
    </xf>
    <xf numFmtId="0" fontId="0" fillId="0" borderId="0" xfId="0" applyBorder="1" applyAlignment="1">
      <alignment horizontal="center"/>
    </xf>
    <xf numFmtId="0" fontId="5" fillId="33" borderId="39" xfId="0" applyFont="1" applyFill="1" applyBorder="1" applyAlignment="1" applyProtection="1">
      <alignment vertical="distributed"/>
      <protection/>
    </xf>
    <xf numFmtId="0" fontId="5" fillId="33" borderId="55" xfId="0" applyFont="1" applyFill="1" applyBorder="1" applyAlignment="1" applyProtection="1">
      <alignment vertical="distributed"/>
      <protection/>
    </xf>
    <xf numFmtId="0" fontId="5" fillId="33" borderId="40" xfId="0" applyFont="1" applyFill="1" applyBorder="1" applyAlignment="1" applyProtection="1">
      <alignment vertical="distributed"/>
      <protection/>
    </xf>
    <xf numFmtId="0" fontId="4" fillId="34" borderId="39" xfId="0" applyFont="1" applyFill="1" applyBorder="1" applyAlignment="1" applyProtection="1">
      <alignment vertical="distributed"/>
      <protection/>
    </xf>
    <xf numFmtId="0" fontId="4" fillId="34" borderId="55" xfId="0" applyFont="1" applyFill="1" applyBorder="1" applyAlignment="1" applyProtection="1">
      <alignment vertical="distributed"/>
      <protection/>
    </xf>
    <xf numFmtId="0" fontId="4" fillId="34" borderId="40" xfId="0" applyFont="1" applyFill="1" applyBorder="1" applyAlignment="1" applyProtection="1">
      <alignment vertical="distributed"/>
      <protection/>
    </xf>
    <xf numFmtId="0" fontId="4" fillId="34" borderId="39" xfId="0" applyFont="1" applyFill="1" applyBorder="1" applyAlignment="1" applyProtection="1">
      <alignment horizontal="center"/>
      <protection/>
    </xf>
    <xf numFmtId="0" fontId="4" fillId="34" borderId="55" xfId="0" applyFont="1" applyFill="1" applyBorder="1" applyAlignment="1" applyProtection="1">
      <alignment horizontal="center"/>
      <protection/>
    </xf>
    <xf numFmtId="0" fontId="4" fillId="34" borderId="40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56" xfId="0" applyFont="1" applyFill="1" applyBorder="1" applyAlignment="1" applyProtection="1">
      <alignment horizontal="center"/>
      <protection/>
    </xf>
    <xf numFmtId="0" fontId="4" fillId="34" borderId="54" xfId="0" applyFont="1" applyFill="1" applyBorder="1" applyAlignment="1" applyProtection="1">
      <alignment horizontal="center"/>
      <protection/>
    </xf>
    <xf numFmtId="0" fontId="5" fillId="33" borderId="39" xfId="0" applyFont="1" applyFill="1" applyBorder="1" applyAlignment="1" applyProtection="1">
      <alignment horizontal="center"/>
      <protection/>
    </xf>
    <xf numFmtId="0" fontId="5" fillId="33" borderId="55" xfId="0" applyFont="1" applyFill="1" applyBorder="1" applyAlignment="1" applyProtection="1">
      <alignment horizontal="center"/>
      <protection/>
    </xf>
    <xf numFmtId="0" fontId="5" fillId="33" borderId="40" xfId="0" applyFon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34" xfId="0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41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58" xfId="0" applyFont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vertical="distributed"/>
      <protection/>
    </xf>
    <xf numFmtId="0" fontId="0" fillId="0" borderId="56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distributed"/>
    </xf>
    <xf numFmtId="0" fontId="4" fillId="33" borderId="53" xfId="0" applyFont="1" applyFill="1" applyBorder="1" applyAlignment="1">
      <alignment horizontal="center" vertical="distributed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39" xfId="0" applyFont="1" applyBorder="1" applyAlignment="1">
      <alignment horizontal="center" vertical="distributed"/>
    </xf>
    <xf numFmtId="0" fontId="4" fillId="0" borderId="40" xfId="0" applyFont="1" applyBorder="1" applyAlignment="1">
      <alignment horizontal="center" vertical="distributed"/>
    </xf>
    <xf numFmtId="0" fontId="4" fillId="33" borderId="51" xfId="0" applyFont="1" applyFill="1" applyBorder="1" applyAlignment="1">
      <alignment horizontal="center" vertical="distributed"/>
    </xf>
    <xf numFmtId="0" fontId="4" fillId="33" borderId="52" xfId="0" applyFont="1" applyFill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0" fontId="4" fillId="0" borderId="28" xfId="0" applyFont="1" applyBorder="1" applyAlignment="1">
      <alignment vertical="distributed"/>
    </xf>
    <xf numFmtId="0" fontId="4" fillId="0" borderId="30" xfId="0" applyFont="1" applyBorder="1" applyAlignment="1">
      <alignment vertical="distributed"/>
    </xf>
    <xf numFmtId="0" fontId="4" fillId="0" borderId="43" xfId="0" applyFont="1" applyBorder="1" applyAlignment="1">
      <alignment horizontal="center" vertical="distributed"/>
    </xf>
    <xf numFmtId="0" fontId="4" fillId="0" borderId="36" xfId="0" applyFont="1" applyBorder="1" applyAlignment="1">
      <alignment horizontal="center" vertical="distributed"/>
    </xf>
    <xf numFmtId="0" fontId="4" fillId="0" borderId="41" xfId="0" applyFont="1" applyBorder="1" applyAlignment="1">
      <alignment horizontal="center" vertical="distributed"/>
    </xf>
    <xf numFmtId="0" fontId="4" fillId="0" borderId="42" xfId="0" applyFont="1" applyBorder="1" applyAlignment="1">
      <alignment horizontal="center" vertical="distributed"/>
    </xf>
    <xf numFmtId="0" fontId="4" fillId="0" borderId="59" xfId="0" applyFont="1" applyBorder="1" applyAlignment="1">
      <alignment horizontal="center" vertical="distributed"/>
    </xf>
    <xf numFmtId="0" fontId="4" fillId="0" borderId="60" xfId="0" applyFont="1" applyBorder="1" applyAlignment="1">
      <alignment horizontal="center" vertical="distributed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49" xfId="0" applyFont="1" applyFill="1" applyBorder="1" applyAlignment="1">
      <alignment horizontal="center" vertical="distributed"/>
    </xf>
    <xf numFmtId="0" fontId="4" fillId="33" borderId="50" xfId="0" applyFont="1" applyFill="1" applyBorder="1" applyAlignment="1">
      <alignment horizontal="center" vertical="distributed"/>
    </xf>
    <xf numFmtId="0" fontId="4" fillId="34" borderId="17" xfId="0" applyFont="1" applyFill="1" applyBorder="1" applyAlignment="1">
      <alignment horizontal="center" vertical="distributed"/>
    </xf>
    <xf numFmtId="0" fontId="4" fillId="34" borderId="54" xfId="0" applyFont="1" applyFill="1" applyBorder="1" applyAlignment="1">
      <alignment horizontal="center" vertical="distributed"/>
    </xf>
    <xf numFmtId="0" fontId="4" fillId="34" borderId="18" xfId="0" applyFont="1" applyFill="1" applyBorder="1" applyAlignment="1">
      <alignment horizontal="center" vertical="distributed"/>
    </xf>
    <xf numFmtId="0" fontId="4" fillId="34" borderId="53" xfId="0" applyFont="1" applyFill="1" applyBorder="1" applyAlignment="1">
      <alignment horizontal="center" vertical="distributed"/>
    </xf>
    <xf numFmtId="0" fontId="4" fillId="34" borderId="39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0" fontId="4" fillId="34" borderId="39" xfId="0" applyFont="1" applyFill="1" applyBorder="1" applyAlignment="1">
      <alignment vertical="distributed"/>
    </xf>
    <xf numFmtId="0" fontId="4" fillId="34" borderId="55" xfId="0" applyFont="1" applyFill="1" applyBorder="1" applyAlignment="1">
      <alignment vertical="distributed"/>
    </xf>
    <xf numFmtId="0" fontId="4" fillId="34" borderId="40" xfId="0" applyFont="1" applyFill="1" applyBorder="1" applyAlignment="1">
      <alignment vertical="distributed"/>
    </xf>
    <xf numFmtId="0" fontId="5" fillId="33" borderId="39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5" fillId="39" borderId="47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4" fillId="34" borderId="49" xfId="0" applyFont="1" applyFill="1" applyBorder="1" applyAlignment="1">
      <alignment horizontal="center" vertical="distributed"/>
    </xf>
    <xf numFmtId="0" fontId="4" fillId="34" borderId="50" xfId="0" applyFont="1" applyFill="1" applyBorder="1" applyAlignment="1">
      <alignment horizontal="center" vertical="distributed"/>
    </xf>
    <xf numFmtId="0" fontId="4" fillId="0" borderId="5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40" xfId="0" applyBorder="1" applyAlignment="1">
      <alignment/>
    </xf>
    <xf numFmtId="0" fontId="5" fillId="33" borderId="39" xfId="0" applyFont="1" applyFill="1" applyBorder="1" applyAlignment="1">
      <alignment vertical="distributed"/>
    </xf>
    <xf numFmtId="0" fontId="5" fillId="33" borderId="55" xfId="0" applyFont="1" applyFill="1" applyBorder="1" applyAlignment="1">
      <alignment vertical="distributed"/>
    </xf>
    <xf numFmtId="0" fontId="5" fillId="33" borderId="40" xfId="0" applyFont="1" applyFill="1" applyBorder="1" applyAlignment="1">
      <alignment vertical="distributed"/>
    </xf>
    <xf numFmtId="0" fontId="26" fillId="37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5</xdr:row>
      <xdr:rowOff>152400</xdr:rowOff>
    </xdr:from>
    <xdr:to>
      <xdr:col>9</xdr:col>
      <xdr:colOff>542925</xdr:colOff>
      <xdr:row>5</xdr:row>
      <xdr:rowOff>152400</xdr:rowOff>
    </xdr:to>
    <xdr:sp>
      <xdr:nvSpPr>
        <xdr:cNvPr id="1" name="Line 2"/>
        <xdr:cNvSpPr>
          <a:spLocks/>
        </xdr:cNvSpPr>
      </xdr:nvSpPr>
      <xdr:spPr>
        <a:xfrm>
          <a:off x="6219825" y="981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552450</xdr:colOff>
      <xdr:row>5</xdr:row>
      <xdr:rowOff>152400</xdr:rowOff>
    </xdr:from>
    <xdr:to>
      <xdr:col>10</xdr:col>
      <xdr:colOff>228600</xdr:colOff>
      <xdr:row>5</xdr:row>
      <xdr:rowOff>152400</xdr:rowOff>
    </xdr:to>
    <xdr:sp>
      <xdr:nvSpPr>
        <xdr:cNvPr id="2" name="Line 3"/>
        <xdr:cNvSpPr>
          <a:spLocks/>
        </xdr:cNvSpPr>
      </xdr:nvSpPr>
      <xdr:spPr>
        <a:xfrm>
          <a:off x="6600825" y="981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238125</xdr:colOff>
      <xdr:row>5</xdr:row>
      <xdr:rowOff>152400</xdr:rowOff>
    </xdr:from>
    <xdr:to>
      <xdr:col>10</xdr:col>
      <xdr:colOff>609600</xdr:colOff>
      <xdr:row>5</xdr:row>
      <xdr:rowOff>152400</xdr:rowOff>
    </xdr:to>
    <xdr:sp>
      <xdr:nvSpPr>
        <xdr:cNvPr id="3" name="Line 4"/>
        <xdr:cNvSpPr>
          <a:spLocks/>
        </xdr:cNvSpPr>
      </xdr:nvSpPr>
      <xdr:spPr>
        <a:xfrm>
          <a:off x="6962775" y="981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619125</xdr:colOff>
      <xdr:row>5</xdr:row>
      <xdr:rowOff>152400</xdr:rowOff>
    </xdr:from>
    <xdr:to>
      <xdr:col>11</xdr:col>
      <xdr:colOff>295275</xdr:colOff>
      <xdr:row>5</xdr:row>
      <xdr:rowOff>152400</xdr:rowOff>
    </xdr:to>
    <xdr:sp>
      <xdr:nvSpPr>
        <xdr:cNvPr id="4" name="Line 5"/>
        <xdr:cNvSpPr>
          <a:spLocks/>
        </xdr:cNvSpPr>
      </xdr:nvSpPr>
      <xdr:spPr>
        <a:xfrm>
          <a:off x="7343775" y="981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304800</xdr:colOff>
      <xdr:row>5</xdr:row>
      <xdr:rowOff>152400</xdr:rowOff>
    </xdr:from>
    <xdr:to>
      <xdr:col>11</xdr:col>
      <xdr:colOff>666750</xdr:colOff>
      <xdr:row>5</xdr:row>
      <xdr:rowOff>152400</xdr:rowOff>
    </xdr:to>
    <xdr:sp>
      <xdr:nvSpPr>
        <xdr:cNvPr id="5" name="Line 6"/>
        <xdr:cNvSpPr>
          <a:spLocks/>
        </xdr:cNvSpPr>
      </xdr:nvSpPr>
      <xdr:spPr>
        <a:xfrm>
          <a:off x="7715250" y="981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685800</xdr:colOff>
      <xdr:row>5</xdr:row>
      <xdr:rowOff>152400</xdr:rowOff>
    </xdr:from>
    <xdr:to>
      <xdr:col>12</xdr:col>
      <xdr:colOff>352425</xdr:colOff>
      <xdr:row>5</xdr:row>
      <xdr:rowOff>152400</xdr:rowOff>
    </xdr:to>
    <xdr:sp>
      <xdr:nvSpPr>
        <xdr:cNvPr id="6" name="Line 7"/>
        <xdr:cNvSpPr>
          <a:spLocks/>
        </xdr:cNvSpPr>
      </xdr:nvSpPr>
      <xdr:spPr>
        <a:xfrm>
          <a:off x="8096250" y="9810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371475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7" name="Line 8"/>
        <xdr:cNvSpPr>
          <a:spLocks/>
        </xdr:cNvSpPr>
      </xdr:nvSpPr>
      <xdr:spPr>
        <a:xfrm>
          <a:off x="8496300" y="981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295275</xdr:colOff>
      <xdr:row>5</xdr:row>
      <xdr:rowOff>95250</xdr:rowOff>
    </xdr:from>
    <xdr:to>
      <xdr:col>9</xdr:col>
      <xdr:colOff>438150</xdr:colOff>
      <xdr:row>6</xdr:row>
      <xdr:rowOff>38100</xdr:rowOff>
    </xdr:to>
    <xdr:sp>
      <xdr:nvSpPr>
        <xdr:cNvPr id="8" name="Oval 9"/>
        <xdr:cNvSpPr>
          <a:spLocks/>
        </xdr:cNvSpPr>
      </xdr:nvSpPr>
      <xdr:spPr>
        <a:xfrm>
          <a:off x="6343650" y="92392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666750</xdr:colOff>
      <xdr:row>5</xdr:row>
      <xdr:rowOff>95250</xdr:rowOff>
    </xdr:from>
    <xdr:to>
      <xdr:col>10</xdr:col>
      <xdr:colOff>104775</xdr:colOff>
      <xdr:row>6</xdr:row>
      <xdr:rowOff>38100</xdr:rowOff>
    </xdr:to>
    <xdr:sp>
      <xdr:nvSpPr>
        <xdr:cNvPr id="9" name="Oval 10"/>
        <xdr:cNvSpPr>
          <a:spLocks/>
        </xdr:cNvSpPr>
      </xdr:nvSpPr>
      <xdr:spPr>
        <a:xfrm>
          <a:off x="6715125" y="92392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352425</xdr:colOff>
      <xdr:row>5</xdr:row>
      <xdr:rowOff>104775</xdr:rowOff>
    </xdr:from>
    <xdr:to>
      <xdr:col>10</xdr:col>
      <xdr:colOff>485775</xdr:colOff>
      <xdr:row>6</xdr:row>
      <xdr:rowOff>47625</xdr:rowOff>
    </xdr:to>
    <xdr:sp>
      <xdr:nvSpPr>
        <xdr:cNvPr id="10" name="Oval 11"/>
        <xdr:cNvSpPr>
          <a:spLocks/>
        </xdr:cNvSpPr>
      </xdr:nvSpPr>
      <xdr:spPr>
        <a:xfrm>
          <a:off x="7077075" y="933450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95250</xdr:rowOff>
    </xdr:from>
    <xdr:to>
      <xdr:col>11</xdr:col>
      <xdr:colOff>161925</xdr:colOff>
      <xdr:row>6</xdr:row>
      <xdr:rowOff>38100</xdr:rowOff>
    </xdr:to>
    <xdr:sp>
      <xdr:nvSpPr>
        <xdr:cNvPr id="11" name="Oval 12"/>
        <xdr:cNvSpPr>
          <a:spLocks/>
        </xdr:cNvSpPr>
      </xdr:nvSpPr>
      <xdr:spPr>
        <a:xfrm>
          <a:off x="7429500" y="92392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409575</xdr:colOff>
      <xdr:row>5</xdr:row>
      <xdr:rowOff>104775</xdr:rowOff>
    </xdr:from>
    <xdr:to>
      <xdr:col>11</xdr:col>
      <xdr:colOff>552450</xdr:colOff>
      <xdr:row>6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7820025" y="933450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104775</xdr:colOff>
      <xdr:row>5</xdr:row>
      <xdr:rowOff>95250</xdr:rowOff>
    </xdr:from>
    <xdr:to>
      <xdr:col>12</xdr:col>
      <xdr:colOff>247650</xdr:colOff>
      <xdr:row>6</xdr:row>
      <xdr:rowOff>38100</xdr:rowOff>
    </xdr:to>
    <xdr:sp>
      <xdr:nvSpPr>
        <xdr:cNvPr id="13" name="Oval 14"/>
        <xdr:cNvSpPr>
          <a:spLocks/>
        </xdr:cNvSpPr>
      </xdr:nvSpPr>
      <xdr:spPr>
        <a:xfrm>
          <a:off x="8229600" y="92392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12</xdr:col>
      <xdr:colOff>495300</xdr:colOff>
      <xdr:row>5</xdr:row>
      <xdr:rowOff>104775</xdr:rowOff>
    </xdr:from>
    <xdr:to>
      <xdr:col>12</xdr:col>
      <xdr:colOff>628650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8620125" y="933450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13</xdr:col>
      <xdr:colOff>152400</xdr:colOff>
      <xdr:row>13</xdr:row>
      <xdr:rowOff>66675</xdr:rowOff>
    </xdr:from>
    <xdr:to>
      <xdr:col>14</xdr:col>
      <xdr:colOff>561975</xdr:colOff>
      <xdr:row>14</xdr:row>
      <xdr:rowOff>133350</xdr:rowOff>
    </xdr:to>
    <xdr:sp macro="[0]!SİL">
      <xdr:nvSpPr>
        <xdr:cNvPr id="15" name="Dikdörtgen 2"/>
        <xdr:cNvSpPr>
          <a:spLocks/>
        </xdr:cNvSpPr>
      </xdr:nvSpPr>
      <xdr:spPr>
        <a:xfrm>
          <a:off x="8963025" y="2190750"/>
          <a:ext cx="1095375" cy="228600"/>
        </a:xfrm>
        <a:prstGeom prst="rect">
          <a:avLst/>
        </a:prstGeom>
        <a:gradFill rotWithShape="1">
          <a:gsLst>
            <a:gs pos="0">
              <a:srgbClr val="558ED5"/>
            </a:gs>
            <a:gs pos="44000">
              <a:srgbClr val="CEDAF0"/>
            </a:gs>
            <a:gs pos="67000">
              <a:srgbClr val="C2D1ED"/>
            </a:gs>
            <a:gs pos="100000">
              <a:srgbClr val="558ED5"/>
            </a:gs>
          </a:gsLst>
          <a:path path="rect">
            <a:fillToRect l="50000" t="50000" r="50000" b="50000"/>
          </a:path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SİL</a:t>
          </a:r>
        </a:p>
      </xdr:txBody>
    </xdr:sp>
    <xdr:clientData/>
  </xdr:twoCellAnchor>
  <xdr:oneCellAnchor>
    <xdr:from>
      <xdr:col>16</xdr:col>
      <xdr:colOff>428625</xdr:colOff>
      <xdr:row>19</xdr:row>
      <xdr:rowOff>28575</xdr:rowOff>
    </xdr:from>
    <xdr:ext cx="85725" cy="200025"/>
    <xdr:sp>
      <xdr:nvSpPr>
        <xdr:cNvPr id="16" name="Metin kutusu 3"/>
        <xdr:cNvSpPr txBox="1">
          <a:spLocks noChangeArrowheads="1"/>
        </xdr:cNvSpPr>
      </xdr:nvSpPr>
      <xdr:spPr>
        <a:xfrm>
          <a:off x="11296650" y="317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8125" t="15374" r="10311" b="10749"/>
        <a:stretch>
          <a:fillRect/>
        </a:stretch>
      </xdr:blipFill>
      <xdr:spPr>
        <a:xfrm>
          <a:off x="0" y="0"/>
          <a:ext cx="5905500" cy="393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171450</xdr:colOff>
      <xdr:row>9</xdr:row>
      <xdr:rowOff>152400</xdr:rowOff>
    </xdr:from>
    <xdr:to>
      <xdr:col>19</xdr:col>
      <xdr:colOff>533400</xdr:colOff>
      <xdr:row>9</xdr:row>
      <xdr:rowOff>152400</xdr:rowOff>
    </xdr:to>
    <xdr:sp>
      <xdr:nvSpPr>
        <xdr:cNvPr id="2" name="Line 14"/>
        <xdr:cNvSpPr>
          <a:spLocks/>
        </xdr:cNvSpPr>
      </xdr:nvSpPr>
      <xdr:spPr>
        <a:xfrm>
          <a:off x="13439775" y="1638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542925</xdr:colOff>
      <xdr:row>9</xdr:row>
      <xdr:rowOff>152400</xdr:rowOff>
    </xdr:from>
    <xdr:to>
      <xdr:col>20</xdr:col>
      <xdr:colOff>228600</xdr:colOff>
      <xdr:row>9</xdr:row>
      <xdr:rowOff>152400</xdr:rowOff>
    </xdr:to>
    <xdr:sp>
      <xdr:nvSpPr>
        <xdr:cNvPr id="3" name="Line 15"/>
        <xdr:cNvSpPr>
          <a:spLocks/>
        </xdr:cNvSpPr>
      </xdr:nvSpPr>
      <xdr:spPr>
        <a:xfrm>
          <a:off x="13811250" y="1638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238125</xdr:colOff>
      <xdr:row>9</xdr:row>
      <xdr:rowOff>152400</xdr:rowOff>
    </xdr:from>
    <xdr:to>
      <xdr:col>20</xdr:col>
      <xdr:colOff>600075</xdr:colOff>
      <xdr:row>9</xdr:row>
      <xdr:rowOff>152400</xdr:rowOff>
    </xdr:to>
    <xdr:sp>
      <xdr:nvSpPr>
        <xdr:cNvPr id="4" name="Line 16"/>
        <xdr:cNvSpPr>
          <a:spLocks/>
        </xdr:cNvSpPr>
      </xdr:nvSpPr>
      <xdr:spPr>
        <a:xfrm>
          <a:off x="14192250" y="1638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609600</xdr:colOff>
      <xdr:row>9</xdr:row>
      <xdr:rowOff>152400</xdr:rowOff>
    </xdr:from>
    <xdr:to>
      <xdr:col>21</xdr:col>
      <xdr:colOff>285750</xdr:colOff>
      <xdr:row>9</xdr:row>
      <xdr:rowOff>152400</xdr:rowOff>
    </xdr:to>
    <xdr:sp>
      <xdr:nvSpPr>
        <xdr:cNvPr id="5" name="Line 17"/>
        <xdr:cNvSpPr>
          <a:spLocks/>
        </xdr:cNvSpPr>
      </xdr:nvSpPr>
      <xdr:spPr>
        <a:xfrm>
          <a:off x="14563725" y="1638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304800</xdr:colOff>
      <xdr:row>9</xdr:row>
      <xdr:rowOff>152400</xdr:rowOff>
    </xdr:from>
    <xdr:to>
      <xdr:col>21</xdr:col>
      <xdr:colOff>666750</xdr:colOff>
      <xdr:row>9</xdr:row>
      <xdr:rowOff>152400</xdr:rowOff>
    </xdr:to>
    <xdr:sp>
      <xdr:nvSpPr>
        <xdr:cNvPr id="6" name="Line 18"/>
        <xdr:cNvSpPr>
          <a:spLocks/>
        </xdr:cNvSpPr>
      </xdr:nvSpPr>
      <xdr:spPr>
        <a:xfrm>
          <a:off x="14944725" y="1638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676275</xdr:colOff>
      <xdr:row>9</xdr:row>
      <xdr:rowOff>152400</xdr:rowOff>
    </xdr:from>
    <xdr:to>
      <xdr:col>22</xdr:col>
      <xdr:colOff>352425</xdr:colOff>
      <xdr:row>9</xdr:row>
      <xdr:rowOff>152400</xdr:rowOff>
    </xdr:to>
    <xdr:sp>
      <xdr:nvSpPr>
        <xdr:cNvPr id="7" name="Line 19"/>
        <xdr:cNvSpPr>
          <a:spLocks/>
        </xdr:cNvSpPr>
      </xdr:nvSpPr>
      <xdr:spPr>
        <a:xfrm>
          <a:off x="15316200" y="16383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371475</xdr:colOff>
      <xdr:row>9</xdr:row>
      <xdr:rowOff>152400</xdr:rowOff>
    </xdr:from>
    <xdr:to>
      <xdr:col>23</xdr:col>
      <xdr:colOff>57150</xdr:colOff>
      <xdr:row>9</xdr:row>
      <xdr:rowOff>152400</xdr:rowOff>
    </xdr:to>
    <xdr:sp>
      <xdr:nvSpPr>
        <xdr:cNvPr id="8" name="Line 20"/>
        <xdr:cNvSpPr>
          <a:spLocks/>
        </xdr:cNvSpPr>
      </xdr:nvSpPr>
      <xdr:spPr>
        <a:xfrm>
          <a:off x="15697200" y="1638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285750</xdr:colOff>
      <xdr:row>9</xdr:row>
      <xdr:rowOff>95250</xdr:rowOff>
    </xdr:from>
    <xdr:to>
      <xdr:col>19</xdr:col>
      <xdr:colOff>428625</xdr:colOff>
      <xdr:row>10</xdr:row>
      <xdr:rowOff>38100</xdr:rowOff>
    </xdr:to>
    <xdr:sp>
      <xdr:nvSpPr>
        <xdr:cNvPr id="9" name="Oval 21"/>
        <xdr:cNvSpPr>
          <a:spLocks/>
        </xdr:cNvSpPr>
      </xdr:nvSpPr>
      <xdr:spPr>
        <a:xfrm>
          <a:off x="13554075" y="1581150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657225</xdr:colOff>
      <xdr:row>9</xdr:row>
      <xdr:rowOff>95250</xdr:rowOff>
    </xdr:from>
    <xdr:to>
      <xdr:col>20</xdr:col>
      <xdr:colOff>104775</xdr:colOff>
      <xdr:row>10</xdr:row>
      <xdr:rowOff>38100</xdr:rowOff>
    </xdr:to>
    <xdr:sp>
      <xdr:nvSpPr>
        <xdr:cNvPr id="10" name="Oval 22"/>
        <xdr:cNvSpPr>
          <a:spLocks/>
        </xdr:cNvSpPr>
      </xdr:nvSpPr>
      <xdr:spPr>
        <a:xfrm>
          <a:off x="13925550" y="1581150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20</xdr:col>
      <xdr:colOff>342900</xdr:colOff>
      <xdr:row>9</xdr:row>
      <xdr:rowOff>104775</xdr:rowOff>
    </xdr:from>
    <xdr:to>
      <xdr:col>20</xdr:col>
      <xdr:colOff>485775</xdr:colOff>
      <xdr:row>10</xdr:row>
      <xdr:rowOff>47625</xdr:rowOff>
    </xdr:to>
    <xdr:sp>
      <xdr:nvSpPr>
        <xdr:cNvPr id="11" name="Oval 23"/>
        <xdr:cNvSpPr>
          <a:spLocks/>
        </xdr:cNvSpPr>
      </xdr:nvSpPr>
      <xdr:spPr>
        <a:xfrm>
          <a:off x="14297025" y="159067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19050</xdr:colOff>
      <xdr:row>9</xdr:row>
      <xdr:rowOff>95250</xdr:rowOff>
    </xdr:from>
    <xdr:to>
      <xdr:col>21</xdr:col>
      <xdr:colOff>161925</xdr:colOff>
      <xdr:row>10</xdr:row>
      <xdr:rowOff>38100</xdr:rowOff>
    </xdr:to>
    <xdr:sp>
      <xdr:nvSpPr>
        <xdr:cNvPr id="12" name="Oval 24"/>
        <xdr:cNvSpPr>
          <a:spLocks/>
        </xdr:cNvSpPr>
      </xdr:nvSpPr>
      <xdr:spPr>
        <a:xfrm>
          <a:off x="14658975" y="1581150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409575</xdr:colOff>
      <xdr:row>9</xdr:row>
      <xdr:rowOff>104775</xdr:rowOff>
    </xdr:from>
    <xdr:to>
      <xdr:col>21</xdr:col>
      <xdr:colOff>542925</xdr:colOff>
      <xdr:row>10</xdr:row>
      <xdr:rowOff>47625</xdr:rowOff>
    </xdr:to>
    <xdr:sp>
      <xdr:nvSpPr>
        <xdr:cNvPr id="13" name="Oval 25"/>
        <xdr:cNvSpPr>
          <a:spLocks/>
        </xdr:cNvSpPr>
      </xdr:nvSpPr>
      <xdr:spPr>
        <a:xfrm>
          <a:off x="15049500" y="159067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104775</xdr:colOff>
      <xdr:row>9</xdr:row>
      <xdr:rowOff>95250</xdr:rowOff>
    </xdr:from>
    <xdr:to>
      <xdr:col>22</xdr:col>
      <xdr:colOff>247650</xdr:colOff>
      <xdr:row>10</xdr:row>
      <xdr:rowOff>38100</xdr:rowOff>
    </xdr:to>
    <xdr:sp>
      <xdr:nvSpPr>
        <xdr:cNvPr id="14" name="Oval 26"/>
        <xdr:cNvSpPr>
          <a:spLocks/>
        </xdr:cNvSpPr>
      </xdr:nvSpPr>
      <xdr:spPr>
        <a:xfrm>
          <a:off x="15430500" y="1581150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22</xdr:col>
      <xdr:colOff>495300</xdr:colOff>
      <xdr:row>9</xdr:row>
      <xdr:rowOff>104775</xdr:rowOff>
    </xdr:from>
    <xdr:to>
      <xdr:col>22</xdr:col>
      <xdr:colOff>628650</xdr:colOff>
      <xdr:row>10</xdr:row>
      <xdr:rowOff>47625</xdr:rowOff>
    </xdr:to>
    <xdr:sp>
      <xdr:nvSpPr>
        <xdr:cNvPr id="15" name="Oval 27"/>
        <xdr:cNvSpPr>
          <a:spLocks/>
        </xdr:cNvSpPr>
      </xdr:nvSpPr>
      <xdr:spPr>
        <a:xfrm>
          <a:off x="15821025" y="1590675"/>
          <a:ext cx="1428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P38"/>
  <sheetViews>
    <sheetView tabSelected="1" zoomScale="85" zoomScaleNormal="85" zoomScalePageLayoutView="0" workbookViewId="0" topLeftCell="A1">
      <selection activeCell="L14" sqref="L14"/>
    </sheetView>
  </sheetViews>
  <sheetFormatPr defaultColWidth="9.00390625" defaultRowHeight="12.75"/>
  <cols>
    <col min="2" max="2" width="8.625" style="0" customWidth="1"/>
    <col min="3" max="3" width="5.375" style="0" customWidth="1"/>
    <col min="4" max="5" width="9.00390625" style="0" customWidth="1"/>
    <col min="6" max="6" width="8.875" style="0" customWidth="1"/>
    <col min="7" max="7" width="9.25390625" style="0" customWidth="1"/>
    <col min="8" max="8" width="11.25390625" style="0" customWidth="1"/>
    <col min="10" max="10" width="8.875" style="0" customWidth="1"/>
    <col min="11" max="11" width="9.00390625" style="0" customWidth="1"/>
    <col min="12" max="12" width="9.375" style="0" customWidth="1"/>
  </cols>
  <sheetData>
    <row r="1" spans="1:15" ht="13.5" thickBot="1">
      <c r="A1" s="69" t="s">
        <v>52</v>
      </c>
      <c r="B1" s="70"/>
      <c r="C1" s="70"/>
      <c r="D1" s="70"/>
      <c r="E1" s="70"/>
      <c r="F1" s="70"/>
      <c r="G1" s="70"/>
      <c r="H1" s="71"/>
      <c r="I1" s="37"/>
      <c r="J1" s="37"/>
      <c r="K1" s="37"/>
      <c r="L1" s="37"/>
      <c r="M1" s="37"/>
      <c r="N1" s="37"/>
      <c r="O1" s="38"/>
    </row>
    <row r="2" spans="1:15" ht="12.75">
      <c r="A2" s="72" t="s">
        <v>0</v>
      </c>
      <c r="B2" s="74" t="s">
        <v>14</v>
      </c>
      <c r="C2" s="74" t="s">
        <v>13</v>
      </c>
      <c r="D2" s="76" t="s">
        <v>48</v>
      </c>
      <c r="E2" s="74" t="s">
        <v>15</v>
      </c>
      <c r="F2" s="74" t="s">
        <v>22</v>
      </c>
      <c r="G2" s="78" t="s">
        <v>20</v>
      </c>
      <c r="H2" s="80" t="s">
        <v>19</v>
      </c>
      <c r="I2" s="39"/>
      <c r="J2" s="39"/>
      <c r="K2" s="39"/>
      <c r="L2" s="39"/>
      <c r="M2" s="39"/>
      <c r="N2" s="39"/>
      <c r="O2" s="40"/>
    </row>
    <row r="3" spans="1:15" ht="13.5" thickBot="1">
      <c r="A3" s="73"/>
      <c r="B3" s="75"/>
      <c r="C3" s="75"/>
      <c r="D3" s="77"/>
      <c r="E3" s="75"/>
      <c r="F3" s="75"/>
      <c r="G3" s="79"/>
      <c r="H3" s="81"/>
      <c r="I3" s="39"/>
      <c r="J3" s="205" t="s">
        <v>53</v>
      </c>
      <c r="K3" s="205"/>
      <c r="L3" s="205"/>
      <c r="M3" s="205"/>
      <c r="N3" s="205"/>
      <c r="O3" s="40"/>
    </row>
    <row r="4" spans="1:15" ht="12.75">
      <c r="A4" s="48" t="s">
        <v>1</v>
      </c>
      <c r="B4" s="49">
        <v>6</v>
      </c>
      <c r="C4" s="34"/>
      <c r="D4" s="49">
        <f aca="true" t="shared" si="0" ref="D4:D15">C4*B4</f>
        <v>0</v>
      </c>
      <c r="E4" s="83"/>
      <c r="F4" s="84"/>
      <c r="G4" s="84"/>
      <c r="H4" s="87"/>
      <c r="I4" s="39"/>
      <c r="J4" s="205"/>
      <c r="K4" s="205"/>
      <c r="L4" s="205"/>
      <c r="M4" s="205"/>
      <c r="N4" s="205"/>
      <c r="O4" s="40"/>
    </row>
    <row r="5" spans="1:15" ht="12.75">
      <c r="A5" s="50" t="s">
        <v>12</v>
      </c>
      <c r="B5" s="51">
        <v>10</v>
      </c>
      <c r="C5" s="35"/>
      <c r="D5" s="51">
        <f t="shared" si="0"/>
        <v>0</v>
      </c>
      <c r="E5" s="83"/>
      <c r="F5" s="85"/>
      <c r="G5" s="85"/>
      <c r="H5" s="87"/>
      <c r="I5" s="39"/>
      <c r="J5" s="205"/>
      <c r="K5" s="205"/>
      <c r="L5" s="205"/>
      <c r="M5" s="205"/>
      <c r="N5" s="205"/>
      <c r="O5" s="40"/>
    </row>
    <row r="6" spans="1:15" ht="12.75">
      <c r="A6" s="50" t="s">
        <v>11</v>
      </c>
      <c r="B6" s="51">
        <v>13</v>
      </c>
      <c r="C6" s="35"/>
      <c r="D6" s="51">
        <f t="shared" si="0"/>
        <v>0</v>
      </c>
      <c r="E6" s="83"/>
      <c r="F6" s="85"/>
      <c r="G6" s="85"/>
      <c r="H6" s="87"/>
      <c r="I6" s="39"/>
      <c r="J6" s="39"/>
      <c r="K6" s="39"/>
      <c r="L6" s="39"/>
      <c r="M6" s="39"/>
      <c r="N6" s="39"/>
      <c r="O6" s="40"/>
    </row>
    <row r="7" spans="1:15" ht="12.75">
      <c r="A7" s="50" t="s">
        <v>10</v>
      </c>
      <c r="B7" s="51">
        <v>16</v>
      </c>
      <c r="C7" s="35"/>
      <c r="D7" s="51">
        <f t="shared" si="0"/>
        <v>0</v>
      </c>
      <c r="E7" s="83"/>
      <c r="F7" s="85"/>
      <c r="G7" s="85"/>
      <c r="H7" s="87"/>
      <c r="I7" s="39"/>
      <c r="J7" s="39"/>
      <c r="K7" s="39"/>
      <c r="L7" s="39"/>
      <c r="M7" s="39"/>
      <c r="N7" s="39"/>
      <c r="O7" s="40"/>
    </row>
    <row r="8" spans="1:15" ht="12.75">
      <c r="A8" s="50" t="s">
        <v>9</v>
      </c>
      <c r="B8" s="51">
        <v>19</v>
      </c>
      <c r="C8" s="35"/>
      <c r="D8" s="51">
        <f t="shared" si="0"/>
        <v>0</v>
      </c>
      <c r="E8" s="83"/>
      <c r="F8" s="85"/>
      <c r="G8" s="85"/>
      <c r="H8" s="87"/>
      <c r="I8" s="39"/>
      <c r="J8" s="39"/>
      <c r="K8" s="39"/>
      <c r="L8" s="39"/>
      <c r="M8" s="39"/>
      <c r="N8" s="39"/>
      <c r="O8" s="40"/>
    </row>
    <row r="9" spans="1:15" ht="12.75">
      <c r="A9" s="50" t="s">
        <v>8</v>
      </c>
      <c r="B9" s="51">
        <v>22</v>
      </c>
      <c r="C9" s="35"/>
      <c r="D9" s="51">
        <f t="shared" si="0"/>
        <v>0</v>
      </c>
      <c r="E9" s="83"/>
      <c r="F9" s="85"/>
      <c r="G9" s="85"/>
      <c r="H9" s="87"/>
      <c r="I9" s="39"/>
      <c r="J9" s="82" t="s">
        <v>16</v>
      </c>
      <c r="K9" s="82"/>
      <c r="L9" s="41">
        <v>10</v>
      </c>
      <c r="M9" s="42" t="s">
        <v>51</v>
      </c>
      <c r="N9" s="39"/>
      <c r="O9" s="40"/>
    </row>
    <row r="10" spans="1:15" ht="12.75">
      <c r="A10" s="50" t="s">
        <v>7</v>
      </c>
      <c r="B10" s="51">
        <v>24</v>
      </c>
      <c r="C10" s="35"/>
      <c r="D10" s="51">
        <f t="shared" si="0"/>
        <v>0</v>
      </c>
      <c r="E10" s="83"/>
      <c r="F10" s="85"/>
      <c r="G10" s="85"/>
      <c r="H10" s="87"/>
      <c r="I10" s="39"/>
      <c r="J10" s="82" t="s">
        <v>17</v>
      </c>
      <c r="K10" s="82"/>
      <c r="L10" s="41">
        <v>40</v>
      </c>
      <c r="M10" s="42" t="s">
        <v>51</v>
      </c>
      <c r="N10" s="39"/>
      <c r="O10" s="40"/>
    </row>
    <row r="11" spans="1:15" ht="12.75">
      <c r="A11" s="50" t="s">
        <v>6</v>
      </c>
      <c r="B11" s="51">
        <v>28</v>
      </c>
      <c r="C11" s="35"/>
      <c r="D11" s="51">
        <f t="shared" si="0"/>
        <v>0</v>
      </c>
      <c r="E11" s="83"/>
      <c r="F11" s="85"/>
      <c r="G11" s="85"/>
      <c r="H11" s="87"/>
      <c r="I11" s="39"/>
      <c r="J11" s="88" t="s">
        <v>18</v>
      </c>
      <c r="K11" s="88"/>
      <c r="L11" s="41">
        <v>60</v>
      </c>
      <c r="M11" s="42" t="s">
        <v>51</v>
      </c>
      <c r="N11" s="39"/>
      <c r="O11" s="40"/>
    </row>
    <row r="12" spans="1:15" ht="12.75">
      <c r="A12" s="50" t="s">
        <v>2</v>
      </c>
      <c r="B12" s="51">
        <v>32</v>
      </c>
      <c r="C12" s="35"/>
      <c r="D12" s="51">
        <f t="shared" si="0"/>
        <v>0</v>
      </c>
      <c r="E12" s="83"/>
      <c r="F12" s="85"/>
      <c r="G12" s="85"/>
      <c r="H12" s="87"/>
      <c r="I12" s="39"/>
      <c r="J12" s="39"/>
      <c r="K12" s="39"/>
      <c r="L12" s="39"/>
      <c r="M12" s="39"/>
      <c r="N12" s="39"/>
      <c r="O12" s="40"/>
    </row>
    <row r="13" spans="1:15" ht="12.75">
      <c r="A13" s="50" t="s">
        <v>3</v>
      </c>
      <c r="B13" s="51">
        <v>34</v>
      </c>
      <c r="C13" s="35"/>
      <c r="D13" s="51">
        <f t="shared" si="0"/>
        <v>0</v>
      </c>
      <c r="E13" s="83"/>
      <c r="F13" s="85"/>
      <c r="G13" s="85"/>
      <c r="H13" s="87"/>
      <c r="I13" s="39"/>
      <c r="J13" s="39"/>
      <c r="K13" s="39"/>
      <c r="L13" s="39"/>
      <c r="M13" s="39"/>
      <c r="N13" s="39"/>
      <c r="O13" s="40"/>
    </row>
    <row r="14" spans="1:15" ht="12.75">
      <c r="A14" s="50" t="s">
        <v>4</v>
      </c>
      <c r="B14" s="51">
        <v>37</v>
      </c>
      <c r="C14" s="35"/>
      <c r="D14" s="51">
        <f t="shared" si="0"/>
        <v>0</v>
      </c>
      <c r="E14" s="83"/>
      <c r="F14" s="85"/>
      <c r="G14" s="85"/>
      <c r="H14" s="87"/>
      <c r="I14" s="39"/>
      <c r="J14" s="39"/>
      <c r="K14" s="39"/>
      <c r="L14" s="39"/>
      <c r="M14" s="39"/>
      <c r="N14" s="129"/>
      <c r="O14" s="130"/>
    </row>
    <row r="15" spans="1:15" ht="13.5" thickBot="1">
      <c r="A15" s="52" t="s">
        <v>5</v>
      </c>
      <c r="B15" s="53">
        <v>42</v>
      </c>
      <c r="C15" s="36"/>
      <c r="D15" s="53">
        <f t="shared" si="0"/>
        <v>0</v>
      </c>
      <c r="E15" s="83"/>
      <c r="F15" s="86"/>
      <c r="G15" s="86"/>
      <c r="H15" s="87"/>
      <c r="I15" s="39"/>
      <c r="J15" s="39"/>
      <c r="K15" s="43"/>
      <c r="L15" s="39"/>
      <c r="M15" s="39"/>
      <c r="N15" s="129"/>
      <c r="O15" s="130"/>
    </row>
    <row r="16" spans="1:15" ht="14.25" customHeight="1" thickBot="1">
      <c r="A16" s="98" t="s">
        <v>21</v>
      </c>
      <c r="B16" s="98"/>
      <c r="C16" s="44">
        <f>SUM(C4:C15)</f>
        <v>0</v>
      </c>
      <c r="D16" s="44">
        <f>SUM(D4:D15)</f>
        <v>0</v>
      </c>
      <c r="E16" s="45">
        <f>C16*L9</f>
        <v>0</v>
      </c>
      <c r="F16" s="44">
        <f>D16+E16</f>
        <v>0</v>
      </c>
      <c r="G16" s="46">
        <f>D16+E16+L10</f>
        <v>40</v>
      </c>
      <c r="H16" s="47">
        <f>D16+E16+L11</f>
        <v>60</v>
      </c>
      <c r="I16" s="39"/>
      <c r="J16" s="39"/>
      <c r="K16" s="39"/>
      <c r="L16" s="39"/>
      <c r="M16" s="39"/>
      <c r="N16" s="39"/>
      <c r="O16" s="40"/>
    </row>
    <row r="17" spans="1:15" ht="13.5" thickBot="1">
      <c r="A17" s="89" t="s">
        <v>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13.5" thickBot="1">
      <c r="A18" s="92"/>
      <c r="B18" s="93"/>
      <c r="C18" s="94"/>
      <c r="D18" s="95" t="s">
        <v>38</v>
      </c>
      <c r="E18" s="96"/>
      <c r="F18" s="96"/>
      <c r="G18" s="96"/>
      <c r="H18" s="96"/>
      <c r="I18" s="96"/>
      <c r="J18" s="97" t="s">
        <v>39</v>
      </c>
      <c r="K18" s="97"/>
      <c r="L18" s="97"/>
      <c r="M18" s="97"/>
      <c r="N18" s="97"/>
      <c r="O18" s="97"/>
    </row>
    <row r="19" spans="1:16" ht="12.75">
      <c r="A19" s="99" t="s">
        <v>0</v>
      </c>
      <c r="B19" s="101" t="s">
        <v>14</v>
      </c>
      <c r="C19" s="101"/>
      <c r="D19" s="103" t="s">
        <v>25</v>
      </c>
      <c r="E19" s="105" t="s">
        <v>26</v>
      </c>
      <c r="F19" s="105" t="s">
        <v>27</v>
      </c>
      <c r="G19" s="105" t="s">
        <v>28</v>
      </c>
      <c r="H19" s="105" t="s">
        <v>30</v>
      </c>
      <c r="I19" s="107" t="s">
        <v>29</v>
      </c>
      <c r="J19" s="109" t="s">
        <v>25</v>
      </c>
      <c r="K19" s="111" t="s">
        <v>26</v>
      </c>
      <c r="L19" s="111" t="s">
        <v>27</v>
      </c>
      <c r="M19" s="111" t="s">
        <v>28</v>
      </c>
      <c r="N19" s="111" t="s">
        <v>30</v>
      </c>
      <c r="O19" s="111" t="s">
        <v>29</v>
      </c>
      <c r="P19" s="113"/>
    </row>
    <row r="20" spans="1:16" ht="13.5" thickBot="1">
      <c r="A20" s="100"/>
      <c r="B20" s="102"/>
      <c r="C20" s="102"/>
      <c r="D20" s="104"/>
      <c r="E20" s="106"/>
      <c r="F20" s="106"/>
      <c r="G20" s="106"/>
      <c r="H20" s="106"/>
      <c r="I20" s="108"/>
      <c r="J20" s="110"/>
      <c r="K20" s="112"/>
      <c r="L20" s="112"/>
      <c r="M20" s="112"/>
      <c r="N20" s="112"/>
      <c r="O20" s="112"/>
      <c r="P20" s="113"/>
    </row>
    <row r="21" spans="1:15" ht="12.75" customHeight="1">
      <c r="A21" s="48" t="s">
        <v>1</v>
      </c>
      <c r="B21" s="55">
        <v>6</v>
      </c>
      <c r="C21" s="34"/>
      <c r="D21" s="114" t="s">
        <v>41</v>
      </c>
      <c r="E21" s="114" t="s">
        <v>41</v>
      </c>
      <c r="F21" s="114" t="s">
        <v>41</v>
      </c>
      <c r="G21" s="114" t="s">
        <v>41</v>
      </c>
      <c r="H21" s="114" t="s">
        <v>41</v>
      </c>
      <c r="I21" s="114" t="s">
        <v>41</v>
      </c>
      <c r="J21" s="117" t="s">
        <v>41</v>
      </c>
      <c r="K21" s="117" t="s">
        <v>41</v>
      </c>
      <c r="L21" s="117" t="s">
        <v>41</v>
      </c>
      <c r="M21" s="117" t="s">
        <v>41</v>
      </c>
      <c r="N21" s="117" t="s">
        <v>41</v>
      </c>
      <c r="O21" s="138" t="s">
        <v>41</v>
      </c>
    </row>
    <row r="22" spans="1:15" ht="12.75">
      <c r="A22" s="50" t="s">
        <v>12</v>
      </c>
      <c r="B22" s="56">
        <v>10</v>
      </c>
      <c r="C22" s="35"/>
      <c r="D22" s="115"/>
      <c r="E22" s="115"/>
      <c r="F22" s="115"/>
      <c r="G22" s="115"/>
      <c r="H22" s="115"/>
      <c r="I22" s="115"/>
      <c r="J22" s="118"/>
      <c r="K22" s="118"/>
      <c r="L22" s="118"/>
      <c r="M22" s="118"/>
      <c r="N22" s="118"/>
      <c r="O22" s="139"/>
    </row>
    <row r="23" spans="1:15" ht="12.75">
      <c r="A23" s="50" t="s">
        <v>11</v>
      </c>
      <c r="B23" s="56">
        <v>13</v>
      </c>
      <c r="C23" s="35"/>
      <c r="D23" s="115"/>
      <c r="E23" s="115"/>
      <c r="F23" s="115"/>
      <c r="G23" s="115"/>
      <c r="H23" s="115"/>
      <c r="I23" s="115"/>
      <c r="J23" s="118"/>
      <c r="K23" s="118"/>
      <c r="L23" s="118"/>
      <c r="M23" s="118"/>
      <c r="N23" s="118"/>
      <c r="O23" s="139"/>
    </row>
    <row r="24" spans="1:15" ht="12.75">
      <c r="A24" s="50" t="s">
        <v>10</v>
      </c>
      <c r="B24" s="56">
        <v>16</v>
      </c>
      <c r="C24" s="35"/>
      <c r="D24" s="115"/>
      <c r="E24" s="115"/>
      <c r="F24" s="115"/>
      <c r="G24" s="115"/>
      <c r="H24" s="115"/>
      <c r="I24" s="115"/>
      <c r="J24" s="118"/>
      <c r="K24" s="118"/>
      <c r="L24" s="118"/>
      <c r="M24" s="118"/>
      <c r="N24" s="118"/>
      <c r="O24" s="139"/>
    </row>
    <row r="25" spans="1:15" ht="12.75">
      <c r="A25" s="50" t="s">
        <v>9</v>
      </c>
      <c r="B25" s="56">
        <v>19</v>
      </c>
      <c r="C25" s="35"/>
      <c r="D25" s="115"/>
      <c r="E25" s="115"/>
      <c r="F25" s="115"/>
      <c r="G25" s="115"/>
      <c r="H25" s="115"/>
      <c r="I25" s="115"/>
      <c r="J25" s="118"/>
      <c r="K25" s="118"/>
      <c r="L25" s="118"/>
      <c r="M25" s="118"/>
      <c r="N25" s="118"/>
      <c r="O25" s="139"/>
    </row>
    <row r="26" spans="1:15" ht="12.75">
      <c r="A26" s="50" t="s">
        <v>8</v>
      </c>
      <c r="B26" s="56">
        <v>22</v>
      </c>
      <c r="C26" s="35"/>
      <c r="D26" s="115"/>
      <c r="E26" s="115"/>
      <c r="F26" s="115"/>
      <c r="G26" s="115"/>
      <c r="H26" s="115"/>
      <c r="I26" s="115"/>
      <c r="J26" s="118"/>
      <c r="K26" s="118"/>
      <c r="L26" s="118"/>
      <c r="M26" s="118"/>
      <c r="N26" s="118"/>
      <c r="O26" s="139"/>
    </row>
    <row r="27" spans="1:15" ht="12.75">
      <c r="A27" s="50" t="s">
        <v>7</v>
      </c>
      <c r="B27" s="56">
        <v>24</v>
      </c>
      <c r="C27" s="35"/>
      <c r="D27" s="115"/>
      <c r="E27" s="115"/>
      <c r="F27" s="115"/>
      <c r="G27" s="115"/>
      <c r="H27" s="115"/>
      <c r="I27" s="115"/>
      <c r="J27" s="118"/>
      <c r="K27" s="118"/>
      <c r="L27" s="118"/>
      <c r="M27" s="118"/>
      <c r="N27" s="118"/>
      <c r="O27" s="139"/>
    </row>
    <row r="28" spans="1:15" ht="12.75">
      <c r="A28" s="50" t="s">
        <v>6</v>
      </c>
      <c r="B28" s="56">
        <v>28</v>
      </c>
      <c r="C28" s="35"/>
      <c r="D28" s="115"/>
      <c r="E28" s="115"/>
      <c r="F28" s="115"/>
      <c r="G28" s="115"/>
      <c r="H28" s="115"/>
      <c r="I28" s="115"/>
      <c r="J28" s="118"/>
      <c r="K28" s="118"/>
      <c r="L28" s="118"/>
      <c r="M28" s="118"/>
      <c r="N28" s="118"/>
      <c r="O28" s="139"/>
    </row>
    <row r="29" spans="1:15" ht="13.5" thickBot="1">
      <c r="A29" s="50" t="s">
        <v>2</v>
      </c>
      <c r="B29" s="56">
        <v>32</v>
      </c>
      <c r="C29" s="35"/>
      <c r="D29" s="116"/>
      <c r="E29" s="116"/>
      <c r="F29" s="116"/>
      <c r="G29" s="116"/>
      <c r="H29" s="116"/>
      <c r="I29" s="116"/>
      <c r="J29" s="119"/>
      <c r="K29" s="119"/>
      <c r="L29" s="119"/>
      <c r="M29" s="119"/>
      <c r="N29" s="119"/>
      <c r="O29" s="140"/>
    </row>
    <row r="30" spans="1:15" ht="12.75">
      <c r="A30" s="50" t="s">
        <v>3</v>
      </c>
      <c r="B30" s="56">
        <v>34</v>
      </c>
      <c r="C30" s="35"/>
      <c r="D30" s="126" t="s">
        <v>40</v>
      </c>
      <c r="E30" s="126" t="s">
        <v>42</v>
      </c>
      <c r="F30" s="126" t="s">
        <v>43</v>
      </c>
      <c r="G30" s="126" t="s">
        <v>44</v>
      </c>
      <c r="H30" s="126" t="s">
        <v>45</v>
      </c>
      <c r="I30" s="126" t="s">
        <v>46</v>
      </c>
      <c r="J30" s="120" t="s">
        <v>40</v>
      </c>
      <c r="K30" s="120" t="s">
        <v>42</v>
      </c>
      <c r="L30" s="120" t="s">
        <v>43</v>
      </c>
      <c r="M30" s="120" t="s">
        <v>44</v>
      </c>
      <c r="N30" s="120" t="s">
        <v>45</v>
      </c>
      <c r="O30" s="123" t="s">
        <v>46</v>
      </c>
    </row>
    <row r="31" spans="1:15" ht="12.75">
      <c r="A31" s="50" t="s">
        <v>4</v>
      </c>
      <c r="B31" s="56">
        <v>37</v>
      </c>
      <c r="C31" s="35"/>
      <c r="D31" s="127"/>
      <c r="E31" s="127"/>
      <c r="F31" s="127"/>
      <c r="G31" s="127"/>
      <c r="H31" s="127"/>
      <c r="I31" s="127"/>
      <c r="J31" s="121"/>
      <c r="K31" s="121"/>
      <c r="L31" s="121"/>
      <c r="M31" s="121"/>
      <c r="N31" s="121"/>
      <c r="O31" s="124"/>
    </row>
    <row r="32" spans="1:15" ht="13.5" thickBot="1">
      <c r="A32" s="52" t="s">
        <v>5</v>
      </c>
      <c r="B32" s="57">
        <v>42</v>
      </c>
      <c r="C32" s="36"/>
      <c r="D32" s="128"/>
      <c r="E32" s="128"/>
      <c r="F32" s="128"/>
      <c r="G32" s="128"/>
      <c r="H32" s="128"/>
      <c r="I32" s="128"/>
      <c r="J32" s="122"/>
      <c r="K32" s="122"/>
      <c r="L32" s="122"/>
      <c r="M32" s="122"/>
      <c r="N32" s="122"/>
      <c r="O32" s="125"/>
    </row>
    <row r="33" spans="1:15" ht="13.5" thickBot="1">
      <c r="A33" s="98" t="s">
        <v>21</v>
      </c>
      <c r="B33" s="131"/>
      <c r="C33" s="63">
        <f>SUM(C21:C32)</f>
        <v>0</v>
      </c>
      <c r="D33" s="58">
        <f>(C33+1)*30+L10</f>
        <v>70</v>
      </c>
      <c r="E33" s="59">
        <f>(C33+1)*32+L10</f>
        <v>72</v>
      </c>
      <c r="F33" s="59">
        <f>(C33+1)*34+L10</f>
        <v>74</v>
      </c>
      <c r="G33" s="59">
        <f>(C33+1)*40+L10</f>
        <v>80</v>
      </c>
      <c r="H33" s="59">
        <f>(C33+1)*42+L10</f>
        <v>82</v>
      </c>
      <c r="I33" s="60">
        <f>(C33+1)*48+L10</f>
        <v>88</v>
      </c>
      <c r="J33" s="61">
        <f aca="true" t="shared" si="1" ref="J33:O33">D33+20</f>
        <v>90</v>
      </c>
      <c r="K33" s="62">
        <f t="shared" si="1"/>
        <v>92</v>
      </c>
      <c r="L33" s="62">
        <f t="shared" si="1"/>
        <v>94</v>
      </c>
      <c r="M33" s="62">
        <f t="shared" si="1"/>
        <v>100</v>
      </c>
      <c r="N33" s="62">
        <f t="shared" si="1"/>
        <v>102</v>
      </c>
      <c r="O33" s="62">
        <f t="shared" si="1"/>
        <v>108</v>
      </c>
    </row>
    <row r="34" spans="1:15" ht="12.75">
      <c r="A34" s="132" t="s">
        <v>47</v>
      </c>
      <c r="B34" s="133"/>
      <c r="C34" s="134"/>
      <c r="D34" s="64" t="s">
        <v>31</v>
      </c>
      <c r="E34" s="65" t="s">
        <v>32</v>
      </c>
      <c r="F34" s="65" t="s">
        <v>33</v>
      </c>
      <c r="G34" s="65" t="s">
        <v>35</v>
      </c>
      <c r="H34" s="65" t="s">
        <v>34</v>
      </c>
      <c r="I34" s="66"/>
      <c r="J34" s="64" t="s">
        <v>31</v>
      </c>
      <c r="K34" s="65" t="s">
        <v>32</v>
      </c>
      <c r="L34" s="65" t="s">
        <v>33</v>
      </c>
      <c r="M34" s="65" t="s">
        <v>35</v>
      </c>
      <c r="N34" s="65" t="s">
        <v>34</v>
      </c>
      <c r="O34" s="65"/>
    </row>
    <row r="35" spans="1:15" ht="12.75">
      <c r="A35" s="135"/>
      <c r="B35" s="136"/>
      <c r="C35" s="137"/>
      <c r="D35" s="67" t="s">
        <v>49</v>
      </c>
      <c r="E35" s="54" t="s">
        <v>33</v>
      </c>
      <c r="F35" s="54" t="s">
        <v>50</v>
      </c>
      <c r="G35" s="54" t="s">
        <v>34</v>
      </c>
      <c r="H35" s="54" t="s">
        <v>36</v>
      </c>
      <c r="I35" s="68" t="s">
        <v>37</v>
      </c>
      <c r="J35" s="67" t="s">
        <v>49</v>
      </c>
      <c r="K35" s="54" t="s">
        <v>33</v>
      </c>
      <c r="L35" s="54" t="s">
        <v>50</v>
      </c>
      <c r="M35" s="54" t="s">
        <v>34</v>
      </c>
      <c r="N35" s="54" t="s">
        <v>36</v>
      </c>
      <c r="O35" s="54" t="s">
        <v>37</v>
      </c>
    </row>
    <row r="36" spans="1:15" ht="12.75">
      <c r="A36" s="33"/>
      <c r="B36" s="33"/>
      <c r="C36" s="3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8" ht="12.75">
      <c r="M38" s="12"/>
    </row>
  </sheetData>
  <sheetProtection password="C490" sheet="1" objects="1" scenarios="1" selectLockedCells="1"/>
  <mergeCells count="65">
    <mergeCell ref="N14:O15"/>
    <mergeCell ref="A33:B33"/>
    <mergeCell ref="A34:C35"/>
    <mergeCell ref="L30:L32"/>
    <mergeCell ref="M30:M32"/>
    <mergeCell ref="D30:D32"/>
    <mergeCell ref="E30:E32"/>
    <mergeCell ref="F30:F32"/>
    <mergeCell ref="G30:G32"/>
    <mergeCell ref="O21:O29"/>
    <mergeCell ref="N30:N32"/>
    <mergeCell ref="O30:O32"/>
    <mergeCell ref="H30:H32"/>
    <mergeCell ref="I30:I32"/>
    <mergeCell ref="J30:J32"/>
    <mergeCell ref="K30:K32"/>
    <mergeCell ref="I21:I29"/>
    <mergeCell ref="J21:J29"/>
    <mergeCell ref="K21:K29"/>
    <mergeCell ref="L21:L29"/>
    <mergeCell ref="M21:M29"/>
    <mergeCell ref="N21:N29"/>
    <mergeCell ref="L19:L20"/>
    <mergeCell ref="M19:M20"/>
    <mergeCell ref="N19:N20"/>
    <mergeCell ref="O19:O20"/>
    <mergeCell ref="P19:P20"/>
    <mergeCell ref="D21:D29"/>
    <mergeCell ref="E21:E29"/>
    <mergeCell ref="F21:F29"/>
    <mergeCell ref="G21:G29"/>
    <mergeCell ref="H21:H29"/>
    <mergeCell ref="F19:F20"/>
    <mergeCell ref="G19:G20"/>
    <mergeCell ref="H19:H20"/>
    <mergeCell ref="I19:I20"/>
    <mergeCell ref="J19:J20"/>
    <mergeCell ref="K19:K20"/>
    <mergeCell ref="A17:O17"/>
    <mergeCell ref="A18:C18"/>
    <mergeCell ref="D18:I18"/>
    <mergeCell ref="J18:O18"/>
    <mergeCell ref="A16:B16"/>
    <mergeCell ref="A19:A20"/>
    <mergeCell ref="B19:B20"/>
    <mergeCell ref="C19:C20"/>
    <mergeCell ref="D19:D20"/>
    <mergeCell ref="E19:E20"/>
    <mergeCell ref="J9:K9"/>
    <mergeCell ref="J10:K10"/>
    <mergeCell ref="E4:E15"/>
    <mergeCell ref="F4:F15"/>
    <mergeCell ref="G4:G15"/>
    <mergeCell ref="H4:H15"/>
    <mergeCell ref="J11:K11"/>
    <mergeCell ref="J3:N5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5:Z48"/>
  <sheetViews>
    <sheetView zoomScale="70" zoomScaleNormal="70" zoomScalePageLayoutView="0" workbookViewId="0" topLeftCell="A1">
      <selection activeCell="B32" sqref="B32:H37"/>
    </sheetView>
  </sheetViews>
  <sheetFormatPr defaultColWidth="9.00390625" defaultRowHeight="12.75"/>
  <cols>
    <col min="14" max="14" width="11.00390625" style="0" customWidth="1"/>
    <col min="15" max="15" width="10.125" style="0" customWidth="1"/>
  </cols>
  <sheetData>
    <row r="4" ht="13.5" thickBot="1"/>
    <row r="5" spans="11:18" ht="13.5" thickBot="1">
      <c r="K5" s="197" t="s">
        <v>23</v>
      </c>
      <c r="L5" s="198"/>
      <c r="M5" s="198"/>
      <c r="N5" s="198"/>
      <c r="O5" s="198"/>
      <c r="P5" s="198"/>
      <c r="Q5" s="198"/>
      <c r="R5" s="199"/>
    </row>
    <row r="6" spans="11:18" ht="12.75">
      <c r="K6" s="159" t="s">
        <v>0</v>
      </c>
      <c r="L6" s="148" t="s">
        <v>14</v>
      </c>
      <c r="M6" s="148" t="s">
        <v>13</v>
      </c>
      <c r="N6" s="157" t="s">
        <v>48</v>
      </c>
      <c r="O6" s="148" t="s">
        <v>15</v>
      </c>
      <c r="P6" s="148" t="s">
        <v>22</v>
      </c>
      <c r="Q6" s="155" t="s">
        <v>20</v>
      </c>
      <c r="R6" s="153" t="s">
        <v>19</v>
      </c>
    </row>
    <row r="7" spans="11:18" ht="13.5" thickBot="1">
      <c r="K7" s="160"/>
      <c r="L7" s="149"/>
      <c r="M7" s="149"/>
      <c r="N7" s="158"/>
      <c r="O7" s="149"/>
      <c r="P7" s="149"/>
      <c r="Q7" s="156"/>
      <c r="R7" s="154"/>
    </row>
    <row r="8" spans="11:18" ht="12.75">
      <c r="K8" s="25" t="s">
        <v>1</v>
      </c>
      <c r="L8" s="28">
        <v>6</v>
      </c>
      <c r="M8" s="28">
        <v>2</v>
      </c>
      <c r="N8" s="28">
        <f aca="true" t="shared" si="0" ref="N8:N19">M8*L8</f>
        <v>12</v>
      </c>
      <c r="O8" s="113"/>
      <c r="P8" s="145"/>
      <c r="Q8" s="145"/>
      <c r="R8" s="161"/>
    </row>
    <row r="9" spans="11:18" ht="12.75">
      <c r="K9" s="26" t="s">
        <v>12</v>
      </c>
      <c r="L9" s="29">
        <v>10</v>
      </c>
      <c r="M9" s="29">
        <v>2</v>
      </c>
      <c r="N9" s="29">
        <f t="shared" si="0"/>
        <v>20</v>
      </c>
      <c r="O9" s="113"/>
      <c r="P9" s="146"/>
      <c r="Q9" s="146"/>
      <c r="R9" s="161"/>
    </row>
    <row r="10" spans="11:18" ht="12.75">
      <c r="K10" s="26" t="s">
        <v>11</v>
      </c>
      <c r="L10" s="29">
        <v>13</v>
      </c>
      <c r="M10" s="29">
        <v>0</v>
      </c>
      <c r="N10" s="29">
        <f t="shared" si="0"/>
        <v>0</v>
      </c>
      <c r="O10" s="113"/>
      <c r="P10" s="146"/>
      <c r="Q10" s="146"/>
      <c r="R10" s="161"/>
    </row>
    <row r="11" spans="11:18" ht="12.75">
      <c r="K11" s="26" t="s">
        <v>10</v>
      </c>
      <c r="L11" s="29">
        <v>16</v>
      </c>
      <c r="M11" s="29">
        <v>2</v>
      </c>
      <c r="N11" s="29">
        <f t="shared" si="0"/>
        <v>32</v>
      </c>
      <c r="O11" s="113"/>
      <c r="P11" s="146"/>
      <c r="Q11" s="146"/>
      <c r="R11" s="161"/>
    </row>
    <row r="12" spans="11:18" ht="12.75">
      <c r="K12" s="26" t="s">
        <v>9</v>
      </c>
      <c r="L12" s="29">
        <v>19</v>
      </c>
      <c r="M12" s="29">
        <v>0</v>
      </c>
      <c r="N12" s="29">
        <f t="shared" si="0"/>
        <v>0</v>
      </c>
      <c r="O12" s="113"/>
      <c r="P12" s="146"/>
      <c r="Q12" s="146"/>
      <c r="R12" s="161"/>
    </row>
    <row r="13" spans="11:18" ht="12.75">
      <c r="K13" s="26" t="s">
        <v>8</v>
      </c>
      <c r="L13" s="29">
        <v>22</v>
      </c>
      <c r="M13" s="29">
        <v>1</v>
      </c>
      <c r="N13" s="29">
        <f t="shared" si="0"/>
        <v>22</v>
      </c>
      <c r="O13" s="113"/>
      <c r="P13" s="146"/>
      <c r="Q13" s="146"/>
      <c r="R13" s="161"/>
    </row>
    <row r="14" spans="11:18" ht="12.75">
      <c r="K14" s="26" t="s">
        <v>7</v>
      </c>
      <c r="L14" s="29">
        <v>24</v>
      </c>
      <c r="M14" s="29">
        <v>0</v>
      </c>
      <c r="N14" s="29">
        <f t="shared" si="0"/>
        <v>0</v>
      </c>
      <c r="O14" s="113"/>
      <c r="P14" s="146"/>
      <c r="Q14" s="146"/>
      <c r="R14" s="161"/>
    </row>
    <row r="15" spans="11:18" ht="12.75">
      <c r="K15" s="26" t="s">
        <v>6</v>
      </c>
      <c r="L15" s="29">
        <v>28</v>
      </c>
      <c r="M15" s="29">
        <v>0</v>
      </c>
      <c r="N15" s="29">
        <f t="shared" si="0"/>
        <v>0</v>
      </c>
      <c r="O15" s="113"/>
      <c r="P15" s="146"/>
      <c r="Q15" s="146"/>
      <c r="R15" s="161"/>
    </row>
    <row r="16" spans="11:18" ht="12.75">
      <c r="K16" s="26" t="s">
        <v>2</v>
      </c>
      <c r="L16" s="29">
        <v>32</v>
      </c>
      <c r="M16" s="29">
        <v>0</v>
      </c>
      <c r="N16" s="29">
        <f t="shared" si="0"/>
        <v>0</v>
      </c>
      <c r="O16" s="113"/>
      <c r="P16" s="146"/>
      <c r="Q16" s="146"/>
      <c r="R16" s="161"/>
    </row>
    <row r="17" spans="11:18" ht="12.75">
      <c r="K17" s="26" t="s">
        <v>3</v>
      </c>
      <c r="L17" s="29">
        <v>34</v>
      </c>
      <c r="M17" s="29">
        <v>0</v>
      </c>
      <c r="N17" s="29">
        <f t="shared" si="0"/>
        <v>0</v>
      </c>
      <c r="O17" s="113"/>
      <c r="P17" s="146"/>
      <c r="Q17" s="146"/>
      <c r="R17" s="161"/>
    </row>
    <row r="18" spans="11:18" ht="12.75">
      <c r="K18" s="26" t="s">
        <v>4</v>
      </c>
      <c r="L18" s="29">
        <v>37</v>
      </c>
      <c r="M18" s="29">
        <v>0</v>
      </c>
      <c r="N18" s="29">
        <f t="shared" si="0"/>
        <v>0</v>
      </c>
      <c r="O18" s="113"/>
      <c r="P18" s="146"/>
      <c r="Q18" s="146"/>
      <c r="R18" s="161"/>
    </row>
    <row r="19" spans="11:21" ht="13.5" thickBot="1">
      <c r="K19" s="27" t="s">
        <v>5</v>
      </c>
      <c r="L19" s="30">
        <v>42</v>
      </c>
      <c r="M19" s="30">
        <v>0</v>
      </c>
      <c r="N19" s="30">
        <f t="shared" si="0"/>
        <v>0</v>
      </c>
      <c r="O19" s="113"/>
      <c r="P19" s="147"/>
      <c r="Q19" s="147"/>
      <c r="R19" s="161"/>
      <c r="U19" s="1"/>
    </row>
    <row r="20" spans="11:18" ht="13.5" thickBot="1">
      <c r="K20" s="141" t="s">
        <v>21</v>
      </c>
      <c r="L20" s="163"/>
      <c r="M20" s="5">
        <f>SUM(M8:M19)</f>
        <v>7</v>
      </c>
      <c r="N20" s="5">
        <f>SUM(N8:N19)</f>
        <v>86</v>
      </c>
      <c r="O20" s="24">
        <f>M20*M22</f>
        <v>70</v>
      </c>
      <c r="P20" s="5">
        <f>N20+O20</f>
        <v>156</v>
      </c>
      <c r="Q20" s="8">
        <f>N20+O20+M23</f>
        <v>196</v>
      </c>
      <c r="R20" s="13">
        <f>N20+O20+M24</f>
        <v>216</v>
      </c>
    </row>
    <row r="21" spans="11:12" ht="12.75">
      <c r="K21" s="162"/>
      <c r="L21" s="162"/>
    </row>
    <row r="22" spans="11:13" ht="12.75">
      <c r="K22" s="146" t="s">
        <v>16</v>
      </c>
      <c r="L22" s="146"/>
      <c r="M22" s="2">
        <v>10</v>
      </c>
    </row>
    <row r="23" spans="11:13" ht="12.75">
      <c r="K23" s="146" t="s">
        <v>17</v>
      </c>
      <c r="L23" s="146"/>
      <c r="M23" s="2">
        <v>40</v>
      </c>
    </row>
    <row r="24" spans="11:13" ht="12.75">
      <c r="K24" s="152" t="s">
        <v>18</v>
      </c>
      <c r="L24" s="152"/>
      <c r="M24" s="2">
        <v>60</v>
      </c>
    </row>
    <row r="26" ht="13.5" thickBot="1"/>
    <row r="27" spans="11:25" ht="13.5" thickBot="1">
      <c r="K27" s="197" t="s">
        <v>54</v>
      </c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9"/>
    </row>
    <row r="28" spans="11:25" ht="13.5" thickBot="1">
      <c r="K28" s="183"/>
      <c r="L28" s="184"/>
      <c r="M28" s="185"/>
      <c r="N28" s="181" t="s">
        <v>38</v>
      </c>
      <c r="O28" s="182"/>
      <c r="P28" s="182"/>
      <c r="Q28" s="182"/>
      <c r="R28" s="182"/>
      <c r="S28" s="182"/>
      <c r="T28" s="179" t="s">
        <v>39</v>
      </c>
      <c r="U28" s="179"/>
      <c r="V28" s="179"/>
      <c r="W28" s="179"/>
      <c r="X28" s="179"/>
      <c r="Y28" s="180"/>
    </row>
    <row r="29" spans="11:26" ht="12.75">
      <c r="K29" s="148" t="s">
        <v>0</v>
      </c>
      <c r="L29" s="148" t="s">
        <v>14</v>
      </c>
      <c r="M29" s="148" t="s">
        <v>13</v>
      </c>
      <c r="N29" s="150" t="s">
        <v>25</v>
      </c>
      <c r="O29" s="143" t="s">
        <v>26</v>
      </c>
      <c r="P29" s="143" t="s">
        <v>27</v>
      </c>
      <c r="Q29" s="143" t="s">
        <v>28</v>
      </c>
      <c r="R29" s="143" t="s">
        <v>30</v>
      </c>
      <c r="S29" s="164" t="s">
        <v>29</v>
      </c>
      <c r="T29" s="166" t="s">
        <v>25</v>
      </c>
      <c r="U29" s="168" t="s">
        <v>26</v>
      </c>
      <c r="V29" s="168" t="s">
        <v>27</v>
      </c>
      <c r="W29" s="168" t="s">
        <v>28</v>
      </c>
      <c r="X29" s="168" t="s">
        <v>30</v>
      </c>
      <c r="Y29" s="186" t="s">
        <v>29</v>
      </c>
      <c r="Z29" s="113"/>
    </row>
    <row r="30" spans="11:26" ht="13.5" thickBot="1">
      <c r="K30" s="149"/>
      <c r="L30" s="149"/>
      <c r="M30" s="149"/>
      <c r="N30" s="151"/>
      <c r="O30" s="144"/>
      <c r="P30" s="144"/>
      <c r="Q30" s="144"/>
      <c r="R30" s="144"/>
      <c r="S30" s="165"/>
      <c r="T30" s="167"/>
      <c r="U30" s="169"/>
      <c r="V30" s="169"/>
      <c r="W30" s="169"/>
      <c r="X30" s="169"/>
      <c r="Y30" s="187"/>
      <c r="Z30" s="113"/>
    </row>
    <row r="31" spans="11:25" ht="12.75" customHeight="1">
      <c r="K31" s="25" t="s">
        <v>1</v>
      </c>
      <c r="L31" s="31">
        <v>6</v>
      </c>
      <c r="M31" s="28">
        <v>5</v>
      </c>
      <c r="N31" s="202" t="s">
        <v>41</v>
      </c>
      <c r="O31" s="202" t="s">
        <v>41</v>
      </c>
      <c r="P31" s="202" t="s">
        <v>41</v>
      </c>
      <c r="Q31" s="202" t="s">
        <v>41</v>
      </c>
      <c r="R31" s="202" t="s">
        <v>41</v>
      </c>
      <c r="S31" s="202" t="s">
        <v>41</v>
      </c>
      <c r="T31" s="173" t="s">
        <v>41</v>
      </c>
      <c r="U31" s="173" t="s">
        <v>41</v>
      </c>
      <c r="V31" s="173" t="s">
        <v>41</v>
      </c>
      <c r="W31" s="173" t="s">
        <v>41</v>
      </c>
      <c r="X31" s="173" t="s">
        <v>41</v>
      </c>
      <c r="Y31" s="173" t="s">
        <v>41</v>
      </c>
    </row>
    <row r="32" spans="2:25" ht="12.75">
      <c r="B32" s="206" t="s">
        <v>53</v>
      </c>
      <c r="C32" s="206"/>
      <c r="D32" s="206"/>
      <c r="E32" s="206"/>
      <c r="F32" s="206"/>
      <c r="G32" s="206"/>
      <c r="H32" s="206"/>
      <c r="K32" s="26" t="s">
        <v>12</v>
      </c>
      <c r="L32" s="3">
        <v>10</v>
      </c>
      <c r="M32" s="29">
        <v>2</v>
      </c>
      <c r="N32" s="203"/>
      <c r="O32" s="203"/>
      <c r="P32" s="203"/>
      <c r="Q32" s="203"/>
      <c r="R32" s="203"/>
      <c r="S32" s="203"/>
      <c r="T32" s="174"/>
      <c r="U32" s="174"/>
      <c r="V32" s="174"/>
      <c r="W32" s="174"/>
      <c r="X32" s="174"/>
      <c r="Y32" s="200"/>
    </row>
    <row r="33" spans="2:25" ht="12.75">
      <c r="B33" s="206"/>
      <c r="C33" s="206"/>
      <c r="D33" s="206"/>
      <c r="E33" s="206"/>
      <c r="F33" s="206"/>
      <c r="G33" s="206"/>
      <c r="H33" s="206"/>
      <c r="K33" s="26" t="s">
        <v>11</v>
      </c>
      <c r="L33" s="3">
        <v>13</v>
      </c>
      <c r="M33" s="29">
        <v>1</v>
      </c>
      <c r="N33" s="203"/>
      <c r="O33" s="203"/>
      <c r="P33" s="203"/>
      <c r="Q33" s="203"/>
      <c r="R33" s="203"/>
      <c r="S33" s="203"/>
      <c r="T33" s="174"/>
      <c r="U33" s="174"/>
      <c r="V33" s="174"/>
      <c r="W33" s="174"/>
      <c r="X33" s="174"/>
      <c r="Y33" s="200"/>
    </row>
    <row r="34" spans="2:25" ht="12.75">
      <c r="B34" s="206"/>
      <c r="C34" s="206"/>
      <c r="D34" s="206"/>
      <c r="E34" s="206"/>
      <c r="F34" s="206"/>
      <c r="G34" s="206"/>
      <c r="H34" s="206"/>
      <c r="K34" s="26" t="s">
        <v>10</v>
      </c>
      <c r="L34" s="3">
        <v>16</v>
      </c>
      <c r="M34" s="29">
        <v>1</v>
      </c>
      <c r="N34" s="203"/>
      <c r="O34" s="203"/>
      <c r="P34" s="203"/>
      <c r="Q34" s="203"/>
      <c r="R34" s="203"/>
      <c r="S34" s="203"/>
      <c r="T34" s="174"/>
      <c r="U34" s="174"/>
      <c r="V34" s="174"/>
      <c r="W34" s="174"/>
      <c r="X34" s="174"/>
      <c r="Y34" s="200"/>
    </row>
    <row r="35" spans="2:25" ht="12.75">
      <c r="B35" s="206"/>
      <c r="C35" s="206"/>
      <c r="D35" s="206"/>
      <c r="E35" s="206"/>
      <c r="F35" s="206"/>
      <c r="G35" s="206"/>
      <c r="H35" s="206"/>
      <c r="K35" s="26" t="s">
        <v>9</v>
      </c>
      <c r="L35" s="3">
        <v>19</v>
      </c>
      <c r="M35" s="29">
        <v>0</v>
      </c>
      <c r="N35" s="203"/>
      <c r="O35" s="203"/>
      <c r="P35" s="203"/>
      <c r="Q35" s="203"/>
      <c r="R35" s="203"/>
      <c r="S35" s="203"/>
      <c r="T35" s="174"/>
      <c r="U35" s="174"/>
      <c r="V35" s="174"/>
      <c r="W35" s="174"/>
      <c r="X35" s="174"/>
      <c r="Y35" s="200"/>
    </row>
    <row r="36" spans="2:25" ht="12.75">
      <c r="B36" s="206"/>
      <c r="C36" s="206"/>
      <c r="D36" s="206"/>
      <c r="E36" s="206"/>
      <c r="F36" s="206"/>
      <c r="G36" s="206"/>
      <c r="H36" s="206"/>
      <c r="K36" s="26" t="s">
        <v>8</v>
      </c>
      <c r="L36" s="3">
        <v>22</v>
      </c>
      <c r="M36" s="29">
        <v>5</v>
      </c>
      <c r="N36" s="203"/>
      <c r="O36" s="203"/>
      <c r="P36" s="203"/>
      <c r="Q36" s="203"/>
      <c r="R36" s="203"/>
      <c r="S36" s="203"/>
      <c r="T36" s="174"/>
      <c r="U36" s="174"/>
      <c r="V36" s="174"/>
      <c r="W36" s="174"/>
      <c r="X36" s="174"/>
      <c r="Y36" s="200"/>
    </row>
    <row r="37" spans="2:25" ht="12.75">
      <c r="B37" s="206"/>
      <c r="C37" s="206"/>
      <c r="D37" s="206"/>
      <c r="E37" s="206"/>
      <c r="F37" s="206"/>
      <c r="G37" s="206"/>
      <c r="H37" s="206"/>
      <c r="K37" s="26" t="s">
        <v>7</v>
      </c>
      <c r="L37" s="3">
        <v>24</v>
      </c>
      <c r="M37" s="29">
        <v>1</v>
      </c>
      <c r="N37" s="203"/>
      <c r="O37" s="203"/>
      <c r="P37" s="203"/>
      <c r="Q37" s="203"/>
      <c r="R37" s="203"/>
      <c r="S37" s="203"/>
      <c r="T37" s="174"/>
      <c r="U37" s="174"/>
      <c r="V37" s="174"/>
      <c r="W37" s="174"/>
      <c r="X37" s="174"/>
      <c r="Y37" s="200"/>
    </row>
    <row r="38" spans="11:25" ht="12.75">
      <c r="K38" s="26" t="s">
        <v>6</v>
      </c>
      <c r="L38" s="3">
        <v>28</v>
      </c>
      <c r="M38" s="29">
        <v>0</v>
      </c>
      <c r="N38" s="203"/>
      <c r="O38" s="203"/>
      <c r="P38" s="203"/>
      <c r="Q38" s="203"/>
      <c r="R38" s="203"/>
      <c r="S38" s="203"/>
      <c r="T38" s="174"/>
      <c r="U38" s="174"/>
      <c r="V38" s="174"/>
      <c r="W38" s="174"/>
      <c r="X38" s="174"/>
      <c r="Y38" s="200"/>
    </row>
    <row r="39" spans="11:25" ht="13.5" thickBot="1">
      <c r="K39" s="26" t="s">
        <v>2</v>
      </c>
      <c r="L39" s="3">
        <v>32</v>
      </c>
      <c r="M39" s="29">
        <v>0</v>
      </c>
      <c r="N39" s="204"/>
      <c r="O39" s="204"/>
      <c r="P39" s="204"/>
      <c r="Q39" s="204"/>
      <c r="R39" s="204"/>
      <c r="S39" s="204"/>
      <c r="T39" s="175"/>
      <c r="U39" s="175"/>
      <c r="V39" s="175"/>
      <c r="W39" s="175"/>
      <c r="X39" s="175"/>
      <c r="Y39" s="201"/>
    </row>
    <row r="40" spans="11:25" ht="12.75">
      <c r="K40" s="26" t="s">
        <v>3</v>
      </c>
      <c r="L40" s="3">
        <v>34</v>
      </c>
      <c r="M40" s="29">
        <v>0</v>
      </c>
      <c r="N40" s="176" t="s">
        <v>40</v>
      </c>
      <c r="O40" s="176" t="s">
        <v>42</v>
      </c>
      <c r="P40" s="176" t="s">
        <v>43</v>
      </c>
      <c r="Q40" s="176" t="s">
        <v>44</v>
      </c>
      <c r="R40" s="176" t="s">
        <v>45</v>
      </c>
      <c r="S40" s="176" t="s">
        <v>46</v>
      </c>
      <c r="T40" s="170" t="s">
        <v>40</v>
      </c>
      <c r="U40" s="170" t="s">
        <v>42</v>
      </c>
      <c r="V40" s="170" t="s">
        <v>43</v>
      </c>
      <c r="W40" s="170" t="s">
        <v>44</v>
      </c>
      <c r="X40" s="170" t="s">
        <v>45</v>
      </c>
      <c r="Y40" s="170" t="s">
        <v>46</v>
      </c>
    </row>
    <row r="41" spans="11:25" ht="12.75">
      <c r="K41" s="26" t="s">
        <v>4</v>
      </c>
      <c r="L41" s="3">
        <v>37</v>
      </c>
      <c r="M41" s="29">
        <v>0</v>
      </c>
      <c r="N41" s="177"/>
      <c r="O41" s="177"/>
      <c r="P41" s="177"/>
      <c r="Q41" s="177"/>
      <c r="R41" s="177"/>
      <c r="S41" s="177"/>
      <c r="T41" s="171"/>
      <c r="U41" s="171"/>
      <c r="V41" s="171"/>
      <c r="W41" s="171"/>
      <c r="X41" s="171"/>
      <c r="Y41" s="171"/>
    </row>
    <row r="42" spans="11:25" ht="13.5" thickBot="1">
      <c r="K42" s="27" t="s">
        <v>5</v>
      </c>
      <c r="L42" s="32">
        <v>42</v>
      </c>
      <c r="M42" s="30">
        <v>1</v>
      </c>
      <c r="N42" s="178"/>
      <c r="O42" s="178"/>
      <c r="P42" s="178"/>
      <c r="Q42" s="178"/>
      <c r="R42" s="178"/>
      <c r="S42" s="178"/>
      <c r="T42" s="172"/>
      <c r="U42" s="172"/>
      <c r="V42" s="172"/>
      <c r="W42" s="172"/>
      <c r="X42" s="172"/>
      <c r="Y42" s="172"/>
    </row>
    <row r="43" spans="11:25" ht="13.5" thickBot="1">
      <c r="K43" s="141" t="s">
        <v>21</v>
      </c>
      <c r="L43" s="142"/>
      <c r="M43" s="7">
        <f>SUM(M31:M42)</f>
        <v>16</v>
      </c>
      <c r="N43" s="14">
        <f>(M43+1)*30+M23</f>
        <v>550</v>
      </c>
      <c r="O43" s="15">
        <f>(M43+1)*32+M23</f>
        <v>584</v>
      </c>
      <c r="P43" s="15">
        <f>(M43+1)*34+M23</f>
        <v>618</v>
      </c>
      <c r="Q43" s="15">
        <f>(M43+1)*40+M23</f>
        <v>720</v>
      </c>
      <c r="R43" s="15">
        <f>(M43+1)*42+M23</f>
        <v>754</v>
      </c>
      <c r="S43" s="16">
        <f>(M43+1)*48+M23</f>
        <v>856</v>
      </c>
      <c r="T43" s="9">
        <f aca="true" t="shared" si="1" ref="T43:Y43">N43+20</f>
        <v>570</v>
      </c>
      <c r="U43" s="10">
        <f t="shared" si="1"/>
        <v>604</v>
      </c>
      <c r="V43" s="10">
        <f t="shared" si="1"/>
        <v>638</v>
      </c>
      <c r="W43" s="10">
        <f t="shared" si="1"/>
        <v>740</v>
      </c>
      <c r="X43" s="10">
        <f t="shared" si="1"/>
        <v>774</v>
      </c>
      <c r="Y43" s="11">
        <f t="shared" si="1"/>
        <v>876</v>
      </c>
    </row>
    <row r="44" spans="11:25" ht="12.75">
      <c r="K44" s="188" t="s">
        <v>47</v>
      </c>
      <c r="L44" s="189"/>
      <c r="M44" s="190"/>
      <c r="N44" s="17" t="s">
        <v>31</v>
      </c>
      <c r="O44" s="18" t="s">
        <v>32</v>
      </c>
      <c r="P44" s="18" t="s">
        <v>33</v>
      </c>
      <c r="Q44" s="18" t="s">
        <v>35</v>
      </c>
      <c r="R44" s="18" t="s">
        <v>34</v>
      </c>
      <c r="S44" s="19"/>
      <c r="T44" s="17" t="s">
        <v>31</v>
      </c>
      <c r="U44" s="18" t="s">
        <v>32</v>
      </c>
      <c r="V44" s="18" t="s">
        <v>33</v>
      </c>
      <c r="W44" s="18" t="s">
        <v>35</v>
      </c>
      <c r="X44" s="18" t="s">
        <v>34</v>
      </c>
      <c r="Y44" s="19"/>
    </row>
    <row r="45" spans="11:25" ht="12.75">
      <c r="K45" s="191"/>
      <c r="L45" s="192"/>
      <c r="M45" s="193"/>
      <c r="N45" s="20" t="s">
        <v>32</v>
      </c>
      <c r="O45" s="2" t="s">
        <v>33</v>
      </c>
      <c r="P45" s="2" t="s">
        <v>34</v>
      </c>
      <c r="Q45" s="2" t="s">
        <v>34</v>
      </c>
      <c r="R45" s="2" t="s">
        <v>36</v>
      </c>
      <c r="S45" s="6" t="s">
        <v>37</v>
      </c>
      <c r="T45" s="20" t="s">
        <v>32</v>
      </c>
      <c r="U45" s="2" t="s">
        <v>33</v>
      </c>
      <c r="V45" s="2" t="s">
        <v>34</v>
      </c>
      <c r="W45" s="2" t="s">
        <v>34</v>
      </c>
      <c r="X45" s="2" t="s">
        <v>36</v>
      </c>
      <c r="Y45" s="6" t="s">
        <v>37</v>
      </c>
    </row>
    <row r="46" spans="11:25" ht="13.5" thickBot="1">
      <c r="K46" s="194"/>
      <c r="L46" s="195"/>
      <c r="M46" s="196"/>
      <c r="N46" s="21" t="s">
        <v>33</v>
      </c>
      <c r="O46" s="22"/>
      <c r="P46" s="22" t="s">
        <v>35</v>
      </c>
      <c r="Q46" s="22"/>
      <c r="R46" s="22"/>
      <c r="S46" s="23"/>
      <c r="T46" s="21" t="s">
        <v>33</v>
      </c>
      <c r="U46" s="22"/>
      <c r="V46" s="22" t="s">
        <v>35</v>
      </c>
      <c r="W46" s="22"/>
      <c r="X46" s="22"/>
      <c r="Y46" s="23"/>
    </row>
    <row r="48" ht="12.75">
      <c r="W48" s="12"/>
    </row>
  </sheetData>
  <sheetProtection password="C670" sheet="1" selectLockedCells="1"/>
  <mergeCells count="65">
    <mergeCell ref="B32:H37"/>
    <mergeCell ref="U40:U42"/>
    <mergeCell ref="V40:V42"/>
    <mergeCell ref="W40:W42"/>
    <mergeCell ref="K27:Y27"/>
    <mergeCell ref="N40:N42"/>
    <mergeCell ref="N31:N39"/>
    <mergeCell ref="O31:O39"/>
    <mergeCell ref="P31:P39"/>
    <mergeCell ref="K44:M46"/>
    <mergeCell ref="K5:R5"/>
    <mergeCell ref="Y40:Y42"/>
    <mergeCell ref="Y31:Y39"/>
    <mergeCell ref="O40:O42"/>
    <mergeCell ref="P40:P42"/>
    <mergeCell ref="Q31:Q39"/>
    <mergeCell ref="R31:R39"/>
    <mergeCell ref="S31:S39"/>
    <mergeCell ref="T31:T39"/>
    <mergeCell ref="T40:T42"/>
    <mergeCell ref="Q40:Q42"/>
    <mergeCell ref="T28:Y28"/>
    <mergeCell ref="N28:S28"/>
    <mergeCell ref="K28:M28"/>
    <mergeCell ref="W29:W30"/>
    <mergeCell ref="X29:X30"/>
    <mergeCell ref="Y29:Y30"/>
    <mergeCell ref="R40:R42"/>
    <mergeCell ref="S40:S42"/>
    <mergeCell ref="Z29:Z30"/>
    <mergeCell ref="S29:S30"/>
    <mergeCell ref="T29:T30"/>
    <mergeCell ref="U29:U30"/>
    <mergeCell ref="V29:V30"/>
    <mergeCell ref="X40:X42"/>
    <mergeCell ref="U31:U39"/>
    <mergeCell ref="V31:V39"/>
    <mergeCell ref="W31:W39"/>
    <mergeCell ref="X31:X39"/>
    <mergeCell ref="K21:L21"/>
    <mergeCell ref="K22:L22"/>
    <mergeCell ref="K23:L23"/>
    <mergeCell ref="P6:P7"/>
    <mergeCell ref="P8:P19"/>
    <mergeCell ref="K20:L20"/>
    <mergeCell ref="K24:L24"/>
    <mergeCell ref="R6:R7"/>
    <mergeCell ref="Q6:Q7"/>
    <mergeCell ref="O6:O7"/>
    <mergeCell ref="N6:N7"/>
    <mergeCell ref="M6:M7"/>
    <mergeCell ref="L6:L7"/>
    <mergeCell ref="K6:K7"/>
    <mergeCell ref="O8:O19"/>
    <mergeCell ref="R8:R19"/>
    <mergeCell ref="K43:L43"/>
    <mergeCell ref="Q29:Q30"/>
    <mergeCell ref="R29:R30"/>
    <mergeCell ref="Q8:Q19"/>
    <mergeCell ref="K29:K30"/>
    <mergeCell ref="L29:L30"/>
    <mergeCell ref="M29:M30"/>
    <mergeCell ref="N29:N30"/>
    <mergeCell ref="O29:O30"/>
    <mergeCell ref="P29:P3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 Tekin</dc:creator>
  <cp:keywords/>
  <dc:description/>
  <cp:lastModifiedBy>m.avsaroglu</cp:lastModifiedBy>
  <cp:lastPrinted>2012-01-10T19:16:49Z</cp:lastPrinted>
  <dcterms:created xsi:type="dcterms:W3CDTF">2011-01-23T16:50:21Z</dcterms:created>
  <dcterms:modified xsi:type="dcterms:W3CDTF">2012-01-26T09:17:32Z</dcterms:modified>
  <cp:category/>
  <cp:version/>
  <cp:contentType/>
  <cp:contentStatus/>
</cp:coreProperties>
</file>